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CRK-CNDE\URGENT 2025\"/>
    </mc:Choice>
  </mc:AlternateContent>
  <xr:revisionPtr revIDLastSave="0" documentId="13_ncr:1_{9DB80837-794F-43AC-A07E-0FB4F371A127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Uitgaven - dépenses 2024" sheetId="1" r:id="rId1"/>
    <sheet name="OHbijdragen-contributions 2024 " sheetId="2" r:id="rId2"/>
    <sheet name="Kasboek-livre de caisse" sheetId="4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4" l="1"/>
  <c r="J49" i="4"/>
  <c r="I30" i="4"/>
  <c r="J30" i="4"/>
  <c r="I50" i="4" l="1"/>
  <c r="D3" i="1"/>
  <c r="C38" i="1" l="1"/>
  <c r="D17" i="2" l="1"/>
  <c r="D5" i="2"/>
  <c r="D28" i="1" l="1"/>
  <c r="D54" i="1"/>
  <c r="D52" i="1"/>
  <c r="D50" i="1"/>
  <c r="D38" i="1"/>
  <c r="D36" i="1"/>
  <c r="D34" i="1"/>
  <c r="D32" i="1"/>
  <c r="D23" i="1"/>
  <c r="C23" i="1"/>
  <c r="D21" i="1" l="1"/>
  <c r="D56" i="1" s="1"/>
  <c r="J51" i="4" s="1"/>
  <c r="C21" i="1"/>
  <c r="D7" i="2"/>
  <c r="D9" i="2"/>
  <c r="D11" i="2"/>
  <c r="D13" i="2"/>
  <c r="D15" i="2"/>
  <c r="D3" i="2"/>
  <c r="C3" i="1" l="1"/>
  <c r="C56" i="1" s="1"/>
  <c r="C20" i="2" l="1"/>
  <c r="D20" i="2" l="1"/>
  <c r="B20" i="2" l="1"/>
</calcChain>
</file>

<file path=xl/sharedStrings.xml><?xml version="1.0" encoding="utf-8"?>
<sst xmlns="http://schemas.openxmlformats.org/spreadsheetml/2006/main" count="215" uniqueCount="167">
  <si>
    <t>Personeelskosten</t>
  </si>
  <si>
    <t>Activiteiten</t>
  </si>
  <si>
    <t>Collège Commission communautaire française</t>
  </si>
  <si>
    <t>Gouvernement Communauté française</t>
  </si>
  <si>
    <t>Gouvernement de la Région wallonne</t>
  </si>
  <si>
    <t>Vlaamse Regering</t>
  </si>
  <si>
    <t>Totaal gevraagd</t>
  </si>
  <si>
    <t>Federale regering</t>
  </si>
  <si>
    <t>Regering van de Duitstalige Gemeenschap</t>
  </si>
  <si>
    <t>Verenigd College Gemeenschappelijke Gemeenschapscommissie</t>
  </si>
  <si>
    <t xml:space="preserve">Regering van het Brussels Hoofdstedelijk Gewest </t>
  </si>
  <si>
    <t>Posten beleidsplan</t>
  </si>
  <si>
    <t>Postes plan de gestion</t>
  </si>
  <si>
    <t>Frais de personnel</t>
  </si>
  <si>
    <t>Kostenraming/estimation budgettaire</t>
  </si>
  <si>
    <t>Activités</t>
  </si>
  <si>
    <t>Total</t>
  </si>
  <si>
    <t>Totaal</t>
  </si>
  <si>
    <t>Effectief gebruik / Dépenses effectives</t>
  </si>
  <si>
    <t>Bijdragende overheid- gouvernement contribuant</t>
  </si>
  <si>
    <t>Gevraagde bijdrage/budget demandé</t>
  </si>
  <si>
    <t>Ontvangen budget/ Budget reçu</t>
  </si>
  <si>
    <t>Uitstaande bijdrage/contribution manquante</t>
  </si>
  <si>
    <t>1.1. Voorzitter</t>
  </si>
  <si>
    <t>1.1. Présidente</t>
  </si>
  <si>
    <t>DATES</t>
  </si>
  <si>
    <t>EXT N°</t>
  </si>
  <si>
    <t>DONNEURS D'ORDRE</t>
  </si>
  <si>
    <t>Budget-cat</t>
  </si>
  <si>
    <t>Budget-detail</t>
  </si>
  <si>
    <t>DATE FACTURE</t>
  </si>
  <si>
    <t>NUMERO FACTURE</t>
  </si>
  <si>
    <t>SOLDES</t>
  </si>
  <si>
    <t>RECETTES</t>
  </si>
  <si>
    <t>DEPENSES</t>
  </si>
  <si>
    <t xml:space="preserve"> </t>
  </si>
  <si>
    <t>Mme Bourgeois Anne</t>
  </si>
  <si>
    <t>Finances Recettes</t>
  </si>
  <si>
    <t xml:space="preserve">Activité 5: Révision des Indicateurs nationaux droits de l’enfant </t>
  </si>
  <si>
    <t xml:space="preserve">Activiteit 6: Vergaderingen GOV, ADV en Bureau </t>
  </si>
  <si>
    <t>Activiteit 7 : Plenaire zitting NCRK</t>
  </si>
  <si>
    <t>Activiteit 12 : Vormgeving + drukwerk adviezen</t>
  </si>
  <si>
    <t xml:space="preserve">Activité 12: Mise en page + impression avis  </t>
  </si>
  <si>
    <t>Activité 19 : Fonctionnement journalier du secrétariat</t>
  </si>
  <si>
    <t>Varia (Openbaar vervoer, materiaal, publicaties,…)</t>
  </si>
  <si>
    <t>Vertalingen (buiten specifieke projecten)</t>
  </si>
  <si>
    <t>Representatiekosten</t>
  </si>
  <si>
    <t xml:space="preserve">Vorming / opleiding NCRK-Secretariaat </t>
  </si>
  <si>
    <t>Divers (Matériel, transport en commun, publications,…)</t>
  </si>
  <si>
    <t>Traductions (hors projets spécifiques)</t>
  </si>
  <si>
    <t>Activiteit 20 : Onderhoud website</t>
  </si>
  <si>
    <t>Activité 20 : Entretien site web</t>
  </si>
  <si>
    <t>MCF-SG-DGBF</t>
  </si>
  <si>
    <t>contrôle</t>
  </si>
  <si>
    <t>466015 (traitements 12/2023)</t>
  </si>
  <si>
    <t>Décomptes CNDE</t>
  </si>
  <si>
    <t xml:space="preserve">1.2. Attaché FR </t>
  </si>
  <si>
    <t>1.2. Attaché FR</t>
  </si>
  <si>
    <t xml:space="preserve">1.3. Attaché NL </t>
  </si>
  <si>
    <t>1.3. Attaché NL</t>
  </si>
  <si>
    <t>Activiteit 5: Herziening Kinderrechtenindicatoren</t>
  </si>
  <si>
    <t xml:space="preserve">Uitbouw + testing platform </t>
  </si>
  <si>
    <t>Développement &amp; testing plate-forme</t>
  </si>
  <si>
    <t>Publicatie &amp; lancering Kinderrechtenindicatoren 2.0</t>
  </si>
  <si>
    <t xml:space="preserve">Publication &amp; lancement Indicateurs DE 2.0 </t>
  </si>
  <si>
    <t>Jaarlijks onderhoud Platform (staging, hosting, lichte aanpassing</t>
  </si>
  <si>
    <t xml:space="preserve">Maintenance annuelle de la Plateforme (staging, hébergement, corrective) </t>
  </si>
  <si>
    <t>Activité 6: Réunions organes CNDE</t>
  </si>
  <si>
    <t>Activité 7: Séances plénières CNDE</t>
  </si>
  <si>
    <t>Activiteit 11: Participatie kinderen aan rapportage CRC</t>
  </si>
  <si>
    <t xml:space="preserve">Activité 11: Participation des enfants au rapportage CRC </t>
  </si>
  <si>
    <t>Activiteit 19: Dagelijkse werking NCRK-Secretariaat</t>
  </si>
  <si>
    <t>Activiteit 21 : Missies en deelname aan (internationale) conferenties</t>
  </si>
  <si>
    <t>Activité 21 : Missions et participation à des conférences (internationales)</t>
  </si>
  <si>
    <t>Activiteit 22:  Communicatie (consultancy opdracht)</t>
  </si>
  <si>
    <t>Activité 22: Communication (consultance externe)</t>
  </si>
  <si>
    <t>Catering ADV  12-3-24</t>
  </si>
  <si>
    <t>Jabra Speakers</t>
  </si>
  <si>
    <t>Catering avril 2024</t>
  </si>
  <si>
    <t>Payé le 26/01/2024</t>
  </si>
  <si>
    <t>KASBOEK - LIVRE DE CAISSE 2024</t>
  </si>
  <si>
    <t>Solde au 1/01/2024</t>
  </si>
  <si>
    <t>2024/Gouvernement C.G./Commission 62.7</t>
  </si>
  <si>
    <t>Créance 4/12/23</t>
  </si>
  <si>
    <t>Fed/Regering</t>
  </si>
  <si>
    <t>2024/Fed/Regering/Commis.62.7</t>
  </si>
  <si>
    <t>Region Bruxelles Capitale</t>
  </si>
  <si>
    <t>2000002433/2024/BHG/Commissie 62.7</t>
  </si>
  <si>
    <t>SPW-DGT2Budg.Log.tech.info Namur</t>
  </si>
  <si>
    <t>2024/GW/Com.62.7</t>
  </si>
  <si>
    <t>Comm.62.7</t>
  </si>
  <si>
    <t>Commiss.Commun.française</t>
  </si>
  <si>
    <t>Contrib.fin.2024 College Cocof</t>
  </si>
  <si>
    <t>466015 (traitements 02/2024)</t>
  </si>
  <si>
    <t>Créance 18/04/2024</t>
  </si>
  <si>
    <t>466015 (traitements 03/2024)</t>
  </si>
  <si>
    <t>466015 (traitements 01/2024)</t>
  </si>
  <si>
    <t>Créance 24/06/2024</t>
  </si>
  <si>
    <t>466015 (traitements 05/2024)</t>
  </si>
  <si>
    <t>466015 (traitements 04/2024)</t>
  </si>
  <si>
    <t>Payé le 13/2/2024</t>
  </si>
  <si>
    <t>Payé le 20/2/2024</t>
  </si>
  <si>
    <t>Payé le 29/02/2024</t>
  </si>
  <si>
    <t>Payé le 07/03/2024</t>
  </si>
  <si>
    <t>Januari</t>
  </si>
  <si>
    <t xml:space="preserve">Februari </t>
  </si>
  <si>
    <t>Maart</t>
  </si>
  <si>
    <t>April</t>
  </si>
  <si>
    <t xml:space="preserve">Mei </t>
  </si>
  <si>
    <t>Catering april 2024</t>
  </si>
  <si>
    <t>Hebergement site web</t>
  </si>
  <si>
    <t>Payé le 09/10/2024</t>
  </si>
  <si>
    <t>Payé le 17/10/2024</t>
  </si>
  <si>
    <t>Payé le 8/2/2024 et le 16/7/2024</t>
  </si>
  <si>
    <t>Financieel verslag - Rapport financier 2024</t>
  </si>
  <si>
    <t>Juin</t>
  </si>
  <si>
    <t>Juillet</t>
  </si>
  <si>
    <t>Août</t>
  </si>
  <si>
    <t>Septembre</t>
  </si>
  <si>
    <t>Octobre</t>
  </si>
  <si>
    <t>Novembre</t>
  </si>
  <si>
    <t>Pas dans le livre de caisse 2024</t>
  </si>
  <si>
    <t>(Médiagraphics) Impression affiches F4YR</t>
  </si>
  <si>
    <t>OK</t>
  </si>
  <si>
    <t>OK / avec Jabra Speakers</t>
  </si>
  <si>
    <t>OK / avec catering 12/03/24</t>
  </si>
  <si>
    <t>Hosting website (infomaniak)</t>
  </si>
  <si>
    <t>Afdruk affiches F4YR (mediagraphics) /(act.9)</t>
  </si>
  <si>
    <t>Plantyn NV</t>
  </si>
  <si>
    <t>Développement et diffusion manuel</t>
  </si>
  <si>
    <t>Unicef (participation frais conférenciers)</t>
  </si>
  <si>
    <t>Décembre (nouvel attaché A2 : Nov et déc 2024)</t>
  </si>
  <si>
    <t xml:space="preserve">Alter echos </t>
  </si>
  <si>
    <t>Bosa</t>
  </si>
  <si>
    <t>Alter echos</t>
  </si>
  <si>
    <t>Notes livre de caisse 2024</t>
  </si>
  <si>
    <t>Frais de présentation</t>
  </si>
  <si>
    <t>Stib</t>
  </si>
  <si>
    <t>Remboursement commission 62.7</t>
  </si>
  <si>
    <t>Infomaniak Network SA</t>
  </si>
  <si>
    <t>Miedagraphics</t>
  </si>
  <si>
    <t>2024/FV/090</t>
  </si>
  <si>
    <t>Fod Justitie</t>
  </si>
  <si>
    <t>Gouvernement communauté germ.</t>
  </si>
  <si>
    <t>Ontvangst</t>
  </si>
  <si>
    <t>2024/Federale Regering/Commis.</t>
  </si>
  <si>
    <t>Gem. Gem. Com.</t>
  </si>
  <si>
    <t>2024/Com. Com./Commission 62</t>
  </si>
  <si>
    <t>FB Hoofdrekening</t>
  </si>
  <si>
    <t>Bijdrage 2024</t>
  </si>
  <si>
    <t>Unicef Belgie</t>
  </si>
  <si>
    <t>Solde au 31/12/2024</t>
  </si>
  <si>
    <t>Dépenses 2024 dans 'Livre de caisse 2025</t>
  </si>
  <si>
    <t>Agence Alter</t>
  </si>
  <si>
    <t>466015 (traitements 10/24)</t>
  </si>
  <si>
    <t>466015 (traitements 06/2024)</t>
  </si>
  <si>
    <t>466015 (traitements 08/2024)</t>
  </si>
  <si>
    <t>466015 (traitements 12/2024)</t>
  </si>
  <si>
    <t>466015 (traitements 07/2024)</t>
  </si>
  <si>
    <r>
      <rPr>
        <b/>
        <sz val="11"/>
        <color theme="4"/>
        <rFont val="Calibri"/>
        <family val="2"/>
        <scheme val="minor"/>
      </rPr>
      <t>OK</t>
    </r>
    <r>
      <rPr>
        <sz val="11"/>
        <color theme="4"/>
        <rFont val="Calibri"/>
        <family val="2"/>
        <scheme val="minor"/>
      </rPr>
      <t xml:space="preserve"> </t>
    </r>
  </si>
  <si>
    <t xml:space="preserve">Attention : budget annoncé pour 2024 = 372.898,78 euros (erreur activité 19 : avait été évaluée à 4000 euros au lieu de 5000 euros) </t>
  </si>
  <si>
    <t>'AE-M/2024/0355</t>
  </si>
  <si>
    <t xml:space="preserve">67.245,30 euros  </t>
  </si>
  <si>
    <t>Poste Stib I6 en plus</t>
  </si>
  <si>
    <t>471.000 euros + 307.774,80 euros -122.298,17 euros  = 656.476,63 euros</t>
  </si>
  <si>
    <t>Montant de 471.000 euros repris dans le PV de la réunion GOV du 4/12/23</t>
  </si>
  <si>
    <t>Réserve 2023 (attention : elle n'apparaît pas dans le rapport fincancier 2023) + Contributions étatiques 24 - dépenses effectives réalisées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</si>
</sst>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d/m/yy"/>
  </numFmts>
  <fonts count="35" x14ac:knownFonts="1">
    <font>
      <sz val="11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4472C4"/>
      <name val="Calibri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ED7D31"/>
      <name val="Calibri"/>
      <family val="2"/>
      <scheme val="minor"/>
    </font>
    <font>
      <sz val="11"/>
      <color indexed="9"/>
      <name val="Arial"/>
      <family val="2"/>
    </font>
    <font>
      <sz val="9"/>
      <color indexed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</font>
    <font>
      <sz val="11"/>
      <color theme="5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/>
      <name val="Calibri"/>
      <family val="2"/>
    </font>
    <font>
      <b/>
      <sz val="10"/>
      <color theme="5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10"/>
      <name val="Arial"/>
      <family val="2"/>
    </font>
    <font>
      <b/>
      <i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164" fontId="1" fillId="0" borderId="0" xfId="0" applyNumberFormat="1" applyFont="1"/>
    <xf numFmtId="164" fontId="5" fillId="0" borderId="0" xfId="0" applyNumberFormat="1" applyFont="1"/>
    <xf numFmtId="0" fontId="5" fillId="0" borderId="0" xfId="0" applyFont="1"/>
    <xf numFmtId="0" fontId="8" fillId="3" borderId="4" xfId="0" applyFont="1" applyFill="1" applyBorder="1" applyAlignment="1">
      <alignment horizontal="left" wrapText="1"/>
    </xf>
    <xf numFmtId="0" fontId="6" fillId="0" borderId="8" xfId="0" applyFont="1" applyBorder="1"/>
    <xf numFmtId="0" fontId="6" fillId="0" borderId="3" xfId="0" applyFont="1" applyBorder="1"/>
    <xf numFmtId="0" fontId="6" fillId="0" borderId="7" xfId="0" applyFont="1" applyBorder="1"/>
    <xf numFmtId="164" fontId="0" fillId="0" borderId="8" xfId="0" applyNumberFormat="1" applyBorder="1"/>
    <xf numFmtId="164" fontId="8" fillId="3" borderId="5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horizontal="left" vertical="top"/>
    </xf>
    <xf numFmtId="164" fontId="7" fillId="2" borderId="3" xfId="0" applyNumberFormat="1" applyFont="1" applyFill="1" applyBorder="1" applyAlignment="1">
      <alignment horizontal="left" vertical="top" wrapText="1"/>
    </xf>
    <xf numFmtId="164" fontId="8" fillId="3" borderId="5" xfId="0" applyNumberFormat="1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3" fillId="0" borderId="0" xfId="0" applyFont="1" applyFill="1"/>
    <xf numFmtId="4" fontId="0" fillId="0" borderId="0" xfId="0" applyNumberFormat="1"/>
    <xf numFmtId="165" fontId="0" fillId="0" borderId="0" xfId="0" applyNumberFormat="1"/>
    <xf numFmtId="164" fontId="0" fillId="0" borderId="3" xfId="0" applyNumberFormat="1" applyFill="1" applyBorder="1"/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/>
    <xf numFmtId="0" fontId="6" fillId="0" borderId="0" xfId="0" applyFont="1"/>
    <xf numFmtId="0" fontId="11" fillId="0" borderId="3" xfId="0" applyFont="1" applyFill="1" applyBorder="1"/>
    <xf numFmtId="164" fontId="13" fillId="0" borderId="0" xfId="0" applyNumberFormat="1" applyFont="1" applyFill="1"/>
    <xf numFmtId="164" fontId="6" fillId="0" borderId="0" xfId="0" applyNumberFormat="1" applyFont="1"/>
    <xf numFmtId="0" fontId="15" fillId="0" borderId="0" xfId="0" applyFont="1"/>
    <xf numFmtId="0" fontId="14" fillId="0" borderId="0" xfId="0" applyFont="1"/>
    <xf numFmtId="164" fontId="15" fillId="0" borderId="0" xfId="0" applyNumberFormat="1" applyFont="1"/>
    <xf numFmtId="8" fontId="16" fillId="0" borderId="0" xfId="0" applyNumberFormat="1" applyFont="1"/>
    <xf numFmtId="0" fontId="15" fillId="0" borderId="0" xfId="0" applyFont="1" applyFill="1"/>
    <xf numFmtId="164" fontId="6" fillId="0" borderId="11" xfId="0" applyNumberFormat="1" applyFont="1" applyBorder="1"/>
    <xf numFmtId="0" fontId="0" fillId="0" borderId="0" xfId="0" applyFont="1" applyFill="1"/>
    <xf numFmtId="0" fontId="14" fillId="0" borderId="0" xfId="0" applyFont="1" applyBorder="1"/>
    <xf numFmtId="165" fontId="18" fillId="5" borderId="5" xfId="0" applyNumberFormat="1" applyFont="1" applyFill="1" applyBorder="1" applyAlignment="1">
      <alignment horizontal="center" wrapText="1"/>
    </xf>
    <xf numFmtId="0" fontId="18" fillId="5" borderId="5" xfId="0" applyFont="1" applyFill="1" applyBorder="1" applyAlignment="1">
      <alignment horizontal="center" wrapText="1"/>
    </xf>
    <xf numFmtId="4" fontId="18" fillId="5" borderId="5" xfId="0" applyNumberFormat="1" applyFont="1" applyFill="1" applyBorder="1" applyAlignment="1">
      <alignment horizontal="center" wrapText="1"/>
    </xf>
    <xf numFmtId="165" fontId="0" fillId="0" borderId="5" xfId="0" applyNumberFormat="1" applyBorder="1"/>
    <xf numFmtId="0" fontId="0" fillId="0" borderId="5" xfId="0" applyBorder="1"/>
    <xf numFmtId="0" fontId="19" fillId="0" borderId="5" xfId="0" applyFont="1" applyBorder="1"/>
    <xf numFmtId="4" fontId="19" fillId="0" borderId="5" xfId="0" applyNumberFormat="1" applyFont="1" applyBorder="1"/>
    <xf numFmtId="4" fontId="0" fillId="0" borderId="5" xfId="0" applyNumberFormat="1" applyBorder="1"/>
    <xf numFmtId="165" fontId="20" fillId="0" borderId="5" xfId="0" applyNumberFormat="1" applyFont="1" applyBorder="1"/>
    <xf numFmtId="0" fontId="0" fillId="6" borderId="5" xfId="0" applyFill="1" applyBorder="1"/>
    <xf numFmtId="14" fontId="0" fillId="0" borderId="5" xfId="0" applyNumberFormat="1" applyBorder="1"/>
    <xf numFmtId="3" fontId="0" fillId="0" borderId="5" xfId="0" quotePrefix="1" applyNumberFormat="1" applyBorder="1"/>
    <xf numFmtId="4" fontId="21" fillId="0" borderId="5" xfId="0" applyNumberFormat="1" applyFont="1" applyBorder="1"/>
    <xf numFmtId="165" fontId="20" fillId="6" borderId="5" xfId="0" applyNumberFormat="1" applyFont="1" applyFill="1" applyBorder="1"/>
    <xf numFmtId="14" fontId="0" fillId="6" borderId="5" xfId="0" applyNumberFormat="1" applyFill="1" applyBorder="1"/>
    <xf numFmtId="4" fontId="0" fillId="6" borderId="5" xfId="0" applyNumberFormat="1" applyFill="1" applyBorder="1"/>
    <xf numFmtId="0" fontId="0" fillId="6" borderId="5" xfId="0" quotePrefix="1" applyFill="1" applyBorder="1"/>
    <xf numFmtId="0" fontId="5" fillId="0" borderId="0" xfId="0" applyFont="1" applyFill="1"/>
    <xf numFmtId="8" fontId="6" fillId="0" borderId="0" xfId="0" applyNumberFormat="1" applyFont="1"/>
    <xf numFmtId="164" fontId="0" fillId="0" borderId="0" xfId="0" applyNumberFormat="1"/>
    <xf numFmtId="0" fontId="0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164" fontId="20" fillId="0" borderId="0" xfId="0" applyNumberFormat="1" applyFont="1" applyFill="1" applyBorder="1"/>
    <xf numFmtId="164" fontId="21" fillId="0" borderId="0" xfId="0" applyNumberFormat="1" applyFont="1" applyFill="1" applyBorder="1"/>
    <xf numFmtId="164" fontId="0" fillId="0" borderId="10" xfId="0" applyNumberFormat="1" applyBorder="1"/>
    <xf numFmtId="164" fontId="0" fillId="0" borderId="15" xfId="0" applyNumberFormat="1" applyBorder="1"/>
    <xf numFmtId="164" fontId="20" fillId="0" borderId="3" xfId="0" applyNumberFormat="1" applyFont="1" applyFill="1" applyBorder="1"/>
    <xf numFmtId="164" fontId="0" fillId="0" borderId="16" xfId="0" applyNumberFormat="1" applyBorder="1"/>
    <xf numFmtId="164" fontId="8" fillId="3" borderId="8" xfId="0" applyNumberFormat="1" applyFont="1" applyFill="1" applyBorder="1" applyAlignment="1">
      <alignment horizontal="left" vertical="top" wrapText="1"/>
    </xf>
    <xf numFmtId="164" fontId="0" fillId="0" borderId="11" xfId="0" applyNumberFormat="1" applyBorder="1"/>
    <xf numFmtId="164" fontId="0" fillId="0" borderId="11" xfId="0" applyNumberFormat="1" applyFill="1" applyBorder="1"/>
    <xf numFmtId="164" fontId="0" fillId="0" borderId="7" xfId="0" applyNumberFormat="1" applyFill="1" applyBorder="1"/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0" fillId="0" borderId="3" xfId="0" applyBorder="1" applyAlignment="1">
      <alignment horizontal="right"/>
    </xf>
    <xf numFmtId="164" fontId="2" fillId="3" borderId="9" xfId="0" applyNumberFormat="1" applyFont="1" applyFill="1" applyBorder="1"/>
    <xf numFmtId="0" fontId="7" fillId="2" borderId="3" xfId="0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23" fillId="0" borderId="3" xfId="0" applyNumberFormat="1" applyFont="1" applyBorder="1"/>
    <xf numFmtId="0" fontId="24" fillId="0" borderId="0" xfId="0" applyFont="1" applyAlignment="1">
      <alignment horizontal="center"/>
    </xf>
    <xf numFmtId="4" fontId="21" fillId="7" borderId="5" xfId="0" applyNumberFormat="1" applyFont="1" applyFill="1" applyBorder="1"/>
    <xf numFmtId="164" fontId="0" fillId="0" borderId="0" xfId="0" applyNumberFormat="1" applyFont="1"/>
    <xf numFmtId="0" fontId="0" fillId="0" borderId="0" xfId="0" applyFill="1"/>
    <xf numFmtId="14" fontId="0" fillId="0" borderId="5" xfId="0" quotePrefix="1" applyNumberFormat="1" applyBorder="1"/>
    <xf numFmtId="164" fontId="2" fillId="3" borderId="17" xfId="0" applyNumberFormat="1" applyFont="1" applyFill="1" applyBorder="1"/>
    <xf numFmtId="0" fontId="2" fillId="3" borderId="9" xfId="0" applyFont="1" applyFill="1" applyBorder="1" applyAlignment="1">
      <alignment horizontal="right" vertical="top" wrapText="1"/>
    </xf>
    <xf numFmtId="4" fontId="0" fillId="9" borderId="5" xfId="0" applyNumberFormat="1" applyFill="1" applyBorder="1"/>
    <xf numFmtId="0" fontId="0" fillId="0" borderId="7" xfId="0" applyBorder="1"/>
    <xf numFmtId="0" fontId="22" fillId="0" borderId="16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right"/>
    </xf>
    <xf numFmtId="0" fontId="22" fillId="0" borderId="8" xfId="0" applyFont="1" applyBorder="1" applyAlignment="1">
      <alignment horizontal="right" vertical="center" wrapText="1"/>
    </xf>
    <xf numFmtId="164" fontId="4" fillId="3" borderId="9" xfId="0" applyNumberFormat="1" applyFont="1" applyFill="1" applyBorder="1"/>
    <xf numFmtId="164" fontId="4" fillId="3" borderId="2" xfId="0" applyNumberFormat="1" applyFont="1" applyFill="1" applyBorder="1"/>
    <xf numFmtId="0" fontId="4" fillId="3" borderId="9" xfId="0" applyFont="1" applyFill="1" applyBorder="1" applyAlignment="1">
      <alignment horizontal="right"/>
    </xf>
    <xf numFmtId="164" fontId="6" fillId="8" borderId="5" xfId="0" applyNumberFormat="1" applyFont="1" applyFill="1" applyBorder="1"/>
    <xf numFmtId="164" fontId="21" fillId="8" borderId="5" xfId="0" applyNumberFormat="1" applyFont="1" applyFill="1" applyBorder="1"/>
    <xf numFmtId="164" fontId="6" fillId="11" borderId="5" xfId="0" applyNumberFormat="1" applyFont="1" applyFill="1" applyBorder="1"/>
    <xf numFmtId="164" fontId="21" fillId="11" borderId="5" xfId="0" applyNumberFormat="1" applyFont="1" applyFill="1" applyBorder="1"/>
    <xf numFmtId="0" fontId="6" fillId="0" borderId="11" xfId="0" applyFont="1" applyBorder="1" applyAlignment="1">
      <alignment horizontal="right"/>
    </xf>
    <xf numFmtId="0" fontId="11" fillId="0" borderId="11" xfId="0" applyFont="1" applyFill="1" applyBorder="1" applyAlignment="1">
      <alignment horizontal="right" vertical="top"/>
    </xf>
    <xf numFmtId="0" fontId="25" fillId="0" borderId="3" xfId="0" applyFont="1" applyBorder="1"/>
    <xf numFmtId="0" fontId="0" fillId="0" borderId="10" xfId="0" applyBorder="1" applyAlignment="1">
      <alignment horizontal="right"/>
    </xf>
    <xf numFmtId="164" fontId="23" fillId="0" borderId="11" xfId="0" applyNumberFormat="1" applyFont="1" applyBorder="1"/>
    <xf numFmtId="164" fontId="0" fillId="0" borderId="3" xfId="0" applyNumberFormat="1" applyBorder="1"/>
    <xf numFmtId="164" fontId="12" fillId="0" borderId="11" xfId="0" applyNumberFormat="1" applyFont="1" applyBorder="1"/>
    <xf numFmtId="0" fontId="2" fillId="3" borderId="8" xfId="0" applyFont="1" applyFill="1" applyBorder="1"/>
    <xf numFmtId="164" fontId="2" fillId="3" borderId="5" xfId="0" applyNumberFormat="1" applyFont="1" applyFill="1" applyBorder="1"/>
    <xf numFmtId="0" fontId="2" fillId="3" borderId="5" xfId="0" applyFont="1" applyFill="1" applyBorder="1" applyAlignment="1">
      <alignment horizontal="right" vertical="top" wrapText="1"/>
    </xf>
    <xf numFmtId="0" fontId="22" fillId="0" borderId="0" xfId="0" applyFont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left" vertical="top" wrapText="1"/>
    </xf>
    <xf numFmtId="164" fontId="3" fillId="4" borderId="13" xfId="0" applyNumberFormat="1" applyFont="1" applyFill="1" applyBorder="1"/>
    <xf numFmtId="0" fontId="3" fillId="4" borderId="5" xfId="0" applyFont="1" applyFill="1" applyBorder="1" applyAlignment="1">
      <alignment vertical="top"/>
    </xf>
    <xf numFmtId="164" fontId="3" fillId="4" borderId="12" xfId="0" applyNumberFormat="1" applyFont="1" applyFill="1" applyBorder="1" applyAlignment="1">
      <alignment vertical="top"/>
    </xf>
    <xf numFmtId="0" fontId="0" fillId="0" borderId="3" xfId="0" applyBorder="1"/>
    <xf numFmtId="164" fontId="3" fillId="4" borderId="6" xfId="0" applyNumberFormat="1" applyFont="1" applyFill="1" applyBorder="1" applyAlignment="1">
      <alignment vertical="top"/>
    </xf>
    <xf numFmtId="0" fontId="3" fillId="4" borderId="5" xfId="0" applyFont="1" applyFill="1" applyBorder="1" applyAlignment="1">
      <alignment vertical="top" wrapText="1"/>
    </xf>
    <xf numFmtId="164" fontId="3" fillId="4" borderId="5" xfId="0" applyNumberFormat="1" applyFont="1" applyFill="1" applyBorder="1" applyAlignment="1">
      <alignment vertical="top" wrapText="1"/>
    </xf>
    <xf numFmtId="0" fontId="5" fillId="0" borderId="3" xfId="0" applyFont="1" applyBorder="1" applyAlignment="1">
      <alignment horizontal="left"/>
    </xf>
    <xf numFmtId="164" fontId="3" fillId="6" borderId="0" xfId="0" applyNumberFormat="1" applyFont="1" applyFill="1" applyAlignment="1">
      <alignment vertical="top"/>
    </xf>
    <xf numFmtId="0" fontId="25" fillId="0" borderId="8" xfId="0" applyFont="1" applyBorder="1"/>
    <xf numFmtId="0" fontId="25" fillId="0" borderId="3" xfId="0" applyFont="1" applyBorder="1" applyAlignment="1">
      <alignment wrapText="1"/>
    </xf>
    <xf numFmtId="0" fontId="25" fillId="0" borderId="7" xfId="0" applyFont="1" applyBorder="1"/>
    <xf numFmtId="164" fontId="3" fillId="4" borderId="4" xfId="0" applyNumberFormat="1" applyFont="1" applyFill="1" applyBorder="1" applyAlignment="1">
      <alignment vertical="top" wrapText="1"/>
    </xf>
    <xf numFmtId="0" fontId="3" fillId="4" borderId="14" xfId="0" applyFont="1" applyFill="1" applyBorder="1" applyAlignment="1">
      <alignment horizontal="right" vertical="top" wrapText="1"/>
    </xf>
    <xf numFmtId="0" fontId="3" fillId="4" borderId="14" xfId="0" applyFont="1" applyFill="1" applyBorder="1" applyAlignment="1">
      <alignment horizontal="right" vertical="top"/>
    </xf>
    <xf numFmtId="0" fontId="0" fillId="0" borderId="11" xfId="0" applyBorder="1"/>
    <xf numFmtId="0" fontId="5" fillId="0" borderId="11" xfId="0" applyFont="1" applyBorder="1" applyAlignment="1">
      <alignment horizontal="right" vertical="top" wrapText="1"/>
    </xf>
    <xf numFmtId="0" fontId="0" fillId="0" borderId="11" xfId="0" applyBorder="1" applyAlignment="1">
      <alignment horizontal="right"/>
    </xf>
    <xf numFmtId="0" fontId="3" fillId="6" borderId="11" xfId="0" applyFont="1" applyFill="1" applyBorder="1" applyAlignment="1">
      <alignment horizontal="right" vertical="top" wrapText="1"/>
    </xf>
    <xf numFmtId="164" fontId="6" fillId="0" borderId="8" xfId="0" applyNumberFormat="1" applyFont="1" applyBorder="1"/>
    <xf numFmtId="0" fontId="15" fillId="0" borderId="3" xfId="0" applyFont="1" applyBorder="1"/>
    <xf numFmtId="0" fontId="22" fillId="0" borderId="8" xfId="0" applyFont="1" applyBorder="1" applyAlignment="1">
      <alignment horizontal="justify" vertical="center" wrapText="1"/>
    </xf>
    <xf numFmtId="164" fontId="3" fillId="4" borderId="5" xfId="0" applyNumberFormat="1" applyFont="1" applyFill="1" applyBorder="1"/>
    <xf numFmtId="0" fontId="0" fillId="0" borderId="3" xfId="0" applyBorder="1" applyAlignment="1">
      <alignment horizontal="right" vertical="top" wrapText="1"/>
    </xf>
    <xf numFmtId="0" fontId="23" fillId="0" borderId="3" xfId="0" applyFont="1" applyBorder="1" applyAlignment="1">
      <alignment wrapText="1"/>
    </xf>
    <xf numFmtId="0" fontId="15" fillId="0" borderId="8" xfId="0" applyFont="1" applyFill="1" applyBorder="1"/>
    <xf numFmtId="164" fontId="3" fillId="4" borderId="5" xfId="0" applyNumberFormat="1" applyFont="1" applyFill="1" applyBorder="1" applyAlignment="1">
      <alignment vertical="top"/>
    </xf>
    <xf numFmtId="0" fontId="26" fillId="0" borderId="0" xfId="0" applyFont="1" applyBorder="1" applyAlignment="1">
      <alignment horizontal="right" vertical="center" wrapText="1"/>
    </xf>
    <xf numFmtId="0" fontId="4" fillId="3" borderId="9" xfId="0" applyFont="1" applyFill="1" applyBorder="1"/>
    <xf numFmtId="0" fontId="0" fillId="12" borderId="5" xfId="0" applyFill="1" applyBorder="1"/>
    <xf numFmtId="165" fontId="20" fillId="12" borderId="5" xfId="0" applyNumberFormat="1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13" borderId="5" xfId="0" applyFill="1" applyBorder="1"/>
    <xf numFmtId="165" fontId="20" fillId="13" borderId="5" xfId="0" applyNumberFormat="1" applyFont="1" applyFill="1" applyBorder="1" applyAlignment="1">
      <alignment horizontal="left"/>
    </xf>
    <xf numFmtId="165" fontId="20" fillId="0" borderId="5" xfId="0" applyNumberFormat="1" applyFont="1" applyBorder="1" applyAlignment="1">
      <alignment horizontal="left"/>
    </xf>
    <xf numFmtId="0" fontId="2" fillId="3" borderId="9" xfId="0" applyFont="1" applyFill="1" applyBorder="1"/>
    <xf numFmtId="4" fontId="27" fillId="0" borderId="5" xfId="0" applyNumberFormat="1" applyFont="1" applyBorder="1"/>
    <xf numFmtId="4" fontId="5" fillId="9" borderId="5" xfId="0" applyNumberFormat="1" applyFont="1" applyFill="1" applyBorder="1"/>
    <xf numFmtId="0" fontId="23" fillId="0" borderId="3" xfId="0" applyFont="1" applyBorder="1" applyAlignment="1">
      <alignment horizontal="right" wrapText="1"/>
    </xf>
    <xf numFmtId="0" fontId="29" fillId="0" borderId="0" xfId="0" applyFont="1"/>
    <xf numFmtId="0" fontId="23" fillId="0" borderId="11" xfId="0" applyFont="1" applyBorder="1" applyAlignment="1">
      <alignment horizontal="right" wrapText="1"/>
    </xf>
    <xf numFmtId="0" fontId="23" fillId="6" borderId="3" xfId="0" applyFont="1" applyFill="1" applyBorder="1" applyAlignment="1">
      <alignment vertical="top" wrapText="1"/>
    </xf>
    <xf numFmtId="0" fontId="30" fillId="0" borderId="0" xfId="0" applyFont="1"/>
    <xf numFmtId="164" fontId="28" fillId="0" borderId="0" xfId="0" applyNumberFormat="1" applyFont="1"/>
    <xf numFmtId="0" fontId="29" fillId="0" borderId="0" xfId="0" applyFont="1" applyFill="1"/>
    <xf numFmtId="0" fontId="23" fillId="0" borderId="3" xfId="0" applyFont="1" applyBorder="1"/>
    <xf numFmtId="0" fontId="0" fillId="0" borderId="5" xfId="0" applyFill="1" applyBorder="1"/>
    <xf numFmtId="165" fontId="20" fillId="0" borderId="5" xfId="0" applyNumberFormat="1" applyFon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0" fontId="0" fillId="12" borderId="5" xfId="0" applyFill="1" applyBorder="1" applyAlignment="1"/>
    <xf numFmtId="4" fontId="6" fillId="0" borderId="5" xfId="0" applyNumberFormat="1" applyFont="1" applyBorder="1"/>
    <xf numFmtId="14" fontId="6" fillId="10" borderId="0" xfId="0" quotePrefix="1" applyNumberFormat="1" applyFont="1" applyFill="1" applyBorder="1" applyAlignment="1">
      <alignment horizontal="center"/>
    </xf>
    <xf numFmtId="3" fontId="0" fillId="0" borderId="5" xfId="0" quotePrefix="1" applyNumberFormat="1" applyBorder="1" applyAlignment="1">
      <alignment horizontal="left"/>
    </xf>
    <xf numFmtId="4" fontId="21" fillId="0" borderId="5" xfId="0" applyNumberFormat="1" applyFont="1" applyBorder="1" applyAlignment="1"/>
    <xf numFmtId="0" fontId="30" fillId="0" borderId="0" xfId="0" applyFont="1" applyFill="1" applyBorder="1"/>
    <xf numFmtId="164" fontId="8" fillId="3" borderId="7" xfId="0" applyNumberFormat="1" applyFont="1" applyFill="1" applyBorder="1" applyAlignment="1">
      <alignment horizontal="right" wrapText="1"/>
    </xf>
    <xf numFmtId="14" fontId="15" fillId="0" borderId="0" xfId="0" applyNumberFormat="1" applyFont="1" applyFill="1" applyAlignment="1">
      <alignment horizontal="center" vertical="center"/>
    </xf>
    <xf numFmtId="3" fontId="0" fillId="13" borderId="5" xfId="0" quotePrefix="1" applyNumberFormat="1" applyFill="1" applyBorder="1"/>
    <xf numFmtId="3" fontId="0" fillId="13" borderId="5" xfId="0" quotePrefix="1" applyNumberFormat="1" applyFill="1" applyBorder="1" applyAlignment="1">
      <alignment horizontal="left"/>
    </xf>
    <xf numFmtId="3" fontId="0" fillId="0" borderId="5" xfId="0" quotePrefix="1" applyNumberFormat="1" applyFill="1" applyBorder="1"/>
    <xf numFmtId="0" fontId="31" fillId="0" borderId="0" xfId="0" applyFont="1" applyAlignment="1">
      <alignment horizontal="left" vertical="top" wrapText="1"/>
    </xf>
    <xf numFmtId="0" fontId="32" fillId="0" borderId="5" xfId="0" applyFont="1" applyBorder="1"/>
    <xf numFmtId="4" fontId="32" fillId="0" borderId="5" xfId="0" applyNumberFormat="1" applyFont="1" applyBorder="1"/>
    <xf numFmtId="46" fontId="0" fillId="0" borderId="0" xfId="0" applyNumberFormat="1"/>
    <xf numFmtId="0" fontId="0" fillId="14" borderId="0" xfId="0" applyFill="1"/>
    <xf numFmtId="0" fontId="0" fillId="14" borderId="0" xfId="0" applyFill="1" applyBorder="1"/>
    <xf numFmtId="0" fontId="0" fillId="15" borderId="0" xfId="0" applyFill="1"/>
    <xf numFmtId="4" fontId="33" fillId="0" borderId="5" xfId="0" applyNumberFormat="1" applyFont="1" applyBorder="1"/>
    <xf numFmtId="4" fontId="34" fillId="0" borderId="5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17" fillId="5" borderId="4" xfId="0" applyNumberFormat="1" applyFont="1" applyFill="1" applyBorder="1" applyAlignment="1">
      <alignment horizontal="left" wrapText="1"/>
    </xf>
    <xf numFmtId="165" fontId="17" fillId="5" borderId="6" xfId="0" applyNumberFormat="1" applyFont="1" applyFill="1" applyBorder="1" applyAlignment="1">
      <alignment horizontal="left" wrapText="1"/>
    </xf>
    <xf numFmtId="165" fontId="17" fillId="5" borderId="14" xfId="0" applyNumberFormat="1" applyFont="1" applyFill="1" applyBorder="1" applyAlignment="1">
      <alignment horizontal="left" wrapText="1"/>
    </xf>
    <xf numFmtId="165" fontId="21" fillId="10" borderId="1" xfId="0" applyNumberFormat="1" applyFont="1" applyFill="1" applyBorder="1" applyAlignment="1">
      <alignment horizontal="center"/>
    </xf>
    <xf numFmtId="165" fontId="21" fillId="10" borderId="2" xfId="0" applyNumberFormat="1" applyFont="1" applyFill="1" applyBorder="1" applyAlignment="1">
      <alignment horizontal="center"/>
    </xf>
    <xf numFmtId="165" fontId="21" fillId="10" borderId="18" xfId="0" applyNumberFormat="1" applyFont="1" applyFill="1" applyBorder="1" applyAlignment="1">
      <alignment horizontal="center"/>
    </xf>
    <xf numFmtId="14" fontId="6" fillId="10" borderId="1" xfId="0" quotePrefix="1" applyNumberFormat="1" applyFont="1" applyFill="1" applyBorder="1" applyAlignment="1">
      <alignment horizontal="center"/>
    </xf>
    <xf numFmtId="14" fontId="6" fillId="10" borderId="2" xfId="0" quotePrefix="1" applyNumberFormat="1" applyFont="1" applyFill="1" applyBorder="1" applyAlignment="1">
      <alignment horizontal="center"/>
    </xf>
    <xf numFmtId="14" fontId="6" fillId="10" borderId="18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opLeftCell="A34" zoomScale="99" zoomScaleNormal="99" workbookViewId="0">
      <selection activeCell="C61" sqref="C61"/>
    </sheetView>
  </sheetViews>
  <sheetFormatPr baseColWidth="10" defaultColWidth="11.44140625" defaultRowHeight="14.4" x14ac:dyDescent="0.3"/>
  <cols>
    <col min="1" max="1" width="8.109375" style="6" customWidth="1"/>
    <col min="2" max="2" width="51.44140625" style="25" bestFit="1" customWidth="1"/>
    <col min="3" max="3" width="38.6640625" style="28" customWidth="1"/>
    <col min="4" max="4" width="38.5546875" style="28" customWidth="1"/>
    <col min="5" max="5" width="50.109375" style="75" customWidth="1"/>
    <col min="6" max="6" width="27" style="24" customWidth="1"/>
    <col min="7" max="7" width="20.88671875" style="25" bestFit="1" customWidth="1"/>
    <col min="8" max="16384" width="11.44140625" style="25"/>
  </cols>
  <sheetData>
    <row r="1" spans="1:6" ht="26.4" thickBot="1" x14ac:dyDescent="0.55000000000000004">
      <c r="B1" s="180" t="s">
        <v>114</v>
      </c>
      <c r="C1" s="181"/>
      <c r="D1" s="181"/>
      <c r="E1" s="181"/>
    </row>
    <row r="2" spans="1:6" s="1" customFormat="1" ht="42" x14ac:dyDescent="0.35">
      <c r="A2" s="79"/>
      <c r="B2" s="13" t="s">
        <v>11</v>
      </c>
      <c r="C2" s="14" t="s">
        <v>14</v>
      </c>
      <c r="D2" s="14" t="s">
        <v>18</v>
      </c>
      <c r="E2" s="74" t="s">
        <v>12</v>
      </c>
      <c r="F2" s="171" t="s">
        <v>135</v>
      </c>
    </row>
    <row r="3" spans="1:6" ht="15.6" x14ac:dyDescent="0.3">
      <c r="B3" s="105" t="s">
        <v>0</v>
      </c>
      <c r="C3" s="106">
        <f>SUM(C4:C7)</f>
        <v>247548.78</v>
      </c>
      <c r="D3" s="106">
        <f>SUM(D4:D20)</f>
        <v>71232.460000000006</v>
      </c>
      <c r="E3" s="107" t="s">
        <v>13</v>
      </c>
    </row>
    <row r="4" spans="1:6" ht="15.6" x14ac:dyDescent="0.3">
      <c r="B4" s="119" t="s">
        <v>23</v>
      </c>
      <c r="C4" s="67">
        <v>106580</v>
      </c>
      <c r="D4" s="78">
        <v>0</v>
      </c>
      <c r="E4" s="72" t="s">
        <v>24</v>
      </c>
    </row>
    <row r="5" spans="1:6" ht="15.6" x14ac:dyDescent="0.3">
      <c r="B5" s="100" t="s">
        <v>56</v>
      </c>
      <c r="C5" s="67">
        <v>66050</v>
      </c>
      <c r="D5" s="78">
        <v>0</v>
      </c>
      <c r="E5" s="101" t="s">
        <v>57</v>
      </c>
    </row>
    <row r="6" spans="1:6" ht="15.6" x14ac:dyDescent="0.3">
      <c r="B6" s="100" t="s">
        <v>58</v>
      </c>
      <c r="C6" s="67">
        <v>74918.78</v>
      </c>
      <c r="D6" s="78"/>
      <c r="E6" s="101" t="s">
        <v>59</v>
      </c>
    </row>
    <row r="7" spans="1:6" ht="15.6" x14ac:dyDescent="0.3">
      <c r="B7" s="26" t="s">
        <v>104</v>
      </c>
      <c r="C7" s="34"/>
      <c r="D7" s="78">
        <v>5231.8999999999996</v>
      </c>
      <c r="E7" s="98"/>
      <c r="F7" s="153" t="s">
        <v>123</v>
      </c>
    </row>
    <row r="8" spans="1:6" ht="15.6" x14ac:dyDescent="0.3">
      <c r="B8" s="26" t="s">
        <v>105</v>
      </c>
      <c r="C8" s="34"/>
      <c r="D8" s="78">
        <v>6628.59</v>
      </c>
      <c r="E8" s="98"/>
      <c r="F8" s="153" t="s">
        <v>123</v>
      </c>
    </row>
    <row r="9" spans="1:6" ht="15.6" x14ac:dyDescent="0.3">
      <c r="B9" s="26" t="s">
        <v>106</v>
      </c>
      <c r="C9" s="34"/>
      <c r="D9" s="78">
        <v>6298.09</v>
      </c>
      <c r="E9" s="98"/>
      <c r="F9" s="153" t="s">
        <v>123</v>
      </c>
    </row>
    <row r="10" spans="1:6" ht="15.6" x14ac:dyDescent="0.3">
      <c r="B10" s="26" t="s">
        <v>107</v>
      </c>
      <c r="C10" s="34"/>
      <c r="D10" s="78">
        <v>6295.91</v>
      </c>
      <c r="E10" s="98"/>
      <c r="F10" s="165" t="s">
        <v>123</v>
      </c>
    </row>
    <row r="11" spans="1:6" ht="15.6" x14ac:dyDescent="0.3">
      <c r="B11" s="26" t="s">
        <v>108</v>
      </c>
      <c r="C11" s="34"/>
      <c r="D11" s="78">
        <v>9972.1</v>
      </c>
      <c r="E11" s="98"/>
      <c r="F11" s="165" t="s">
        <v>123</v>
      </c>
    </row>
    <row r="12" spans="1:6" ht="15.6" x14ac:dyDescent="0.3">
      <c r="B12" s="26" t="s">
        <v>115</v>
      </c>
      <c r="C12" s="34"/>
      <c r="D12" s="102">
        <v>6424.47</v>
      </c>
      <c r="E12" s="98"/>
      <c r="F12" s="150" t="s">
        <v>121</v>
      </c>
    </row>
    <row r="13" spans="1:6" ht="15.6" x14ac:dyDescent="0.3">
      <c r="B13" s="26" t="s">
        <v>116</v>
      </c>
      <c r="C13" s="34"/>
      <c r="D13" s="102">
        <v>7298.87</v>
      </c>
      <c r="E13" s="98"/>
      <c r="F13" s="150" t="s">
        <v>121</v>
      </c>
    </row>
    <row r="14" spans="1:6" ht="15.6" x14ac:dyDescent="0.3">
      <c r="B14" s="26" t="s">
        <v>117</v>
      </c>
      <c r="C14" s="34"/>
      <c r="D14" s="102">
        <v>5176.5600000000004</v>
      </c>
      <c r="E14" s="98"/>
      <c r="F14" s="150" t="s">
        <v>121</v>
      </c>
    </row>
    <row r="15" spans="1:6" ht="15.6" x14ac:dyDescent="0.3">
      <c r="B15" s="26" t="s">
        <v>118</v>
      </c>
      <c r="C15" s="34"/>
      <c r="D15" s="102">
        <v>0</v>
      </c>
      <c r="E15" s="98"/>
    </row>
    <row r="16" spans="1:6" ht="15.6" x14ac:dyDescent="0.3">
      <c r="B16" s="26" t="s">
        <v>119</v>
      </c>
      <c r="C16" s="34"/>
      <c r="D16" s="102">
        <v>5020.91</v>
      </c>
      <c r="E16" s="98"/>
      <c r="F16" s="150" t="s">
        <v>121</v>
      </c>
    </row>
    <row r="17" spans="1:7" ht="15.6" x14ac:dyDescent="0.3">
      <c r="B17" s="26" t="s">
        <v>120</v>
      </c>
      <c r="C17" s="34"/>
      <c r="D17" s="102">
        <v>0</v>
      </c>
      <c r="E17" s="98"/>
    </row>
    <row r="18" spans="1:7" ht="15.6" x14ac:dyDescent="0.3">
      <c r="B18" s="26" t="s">
        <v>131</v>
      </c>
      <c r="C18" s="34"/>
      <c r="D18" s="102">
        <v>12885.06</v>
      </c>
      <c r="E18" s="98"/>
      <c r="F18" s="150" t="s">
        <v>121</v>
      </c>
    </row>
    <row r="19" spans="1:7" ht="15.6" x14ac:dyDescent="0.3">
      <c r="B19" s="26"/>
      <c r="C19" s="34"/>
      <c r="D19" s="102"/>
      <c r="E19" s="98"/>
      <c r="F19" s="2"/>
    </row>
    <row r="20" spans="1:7" ht="16.2" thickBot="1" x14ac:dyDescent="0.35">
      <c r="B20" s="26"/>
      <c r="C20" s="104"/>
      <c r="D20" s="102"/>
      <c r="E20" s="99"/>
      <c r="F20" s="27"/>
      <c r="G20" s="55"/>
    </row>
    <row r="21" spans="1:7" ht="16.2" thickBot="1" x14ac:dyDescent="0.35">
      <c r="B21" s="146" t="s">
        <v>1</v>
      </c>
      <c r="C21" s="73">
        <f>SUM(C23,C28,C32,C34,C36,C38,C50,C52,C54)</f>
        <v>126350</v>
      </c>
      <c r="D21" s="84">
        <f>SUM(D23,D28,D32,D34,D36,D38,D50,D52,D54)</f>
        <v>51065.71</v>
      </c>
      <c r="E21" s="85" t="s">
        <v>15</v>
      </c>
    </row>
    <row r="22" spans="1:7" x14ac:dyDescent="0.3">
      <c r="B22" s="9"/>
      <c r="D22" s="129"/>
      <c r="E22" s="98"/>
    </row>
    <row r="23" spans="1:7" ht="28.8" x14ac:dyDescent="0.3">
      <c r="B23" s="109" t="s">
        <v>60</v>
      </c>
      <c r="C23" s="110">
        <f>SUM(C24:C26)</f>
        <v>71500</v>
      </c>
      <c r="D23" s="132">
        <f>SUM(D24:D27)</f>
        <v>0</v>
      </c>
      <c r="E23" s="123" t="s">
        <v>38</v>
      </c>
    </row>
    <row r="24" spans="1:7" s="29" customFormat="1" ht="15.6" x14ac:dyDescent="0.3">
      <c r="A24" s="108"/>
      <c r="B24" s="119" t="s">
        <v>61</v>
      </c>
      <c r="C24" s="65">
        <v>50000</v>
      </c>
      <c r="D24" s="130"/>
      <c r="E24" s="90" t="s">
        <v>62</v>
      </c>
      <c r="F24" s="2"/>
    </row>
    <row r="25" spans="1:7" s="29" customFormat="1" ht="15.6" x14ac:dyDescent="0.3">
      <c r="A25" s="108"/>
      <c r="B25" s="100" t="s">
        <v>63</v>
      </c>
      <c r="C25" s="62">
        <v>20000</v>
      </c>
      <c r="D25" s="130"/>
      <c r="E25" s="72" t="s">
        <v>64</v>
      </c>
      <c r="F25" s="18"/>
    </row>
    <row r="26" spans="1:7" s="29" customFormat="1" ht="31.2" x14ac:dyDescent="0.3">
      <c r="A26" s="108"/>
      <c r="B26" s="120" t="s">
        <v>65</v>
      </c>
      <c r="C26" s="62">
        <v>1500</v>
      </c>
      <c r="D26" s="130"/>
      <c r="E26" s="133" t="s">
        <v>66</v>
      </c>
      <c r="F26" s="18"/>
    </row>
    <row r="27" spans="1:7" s="29" customFormat="1" ht="15.6" x14ac:dyDescent="0.3">
      <c r="A27" s="108"/>
      <c r="B27" s="121"/>
      <c r="C27" s="63"/>
      <c r="D27" s="130"/>
      <c r="E27" s="87"/>
      <c r="F27" s="2"/>
    </row>
    <row r="28" spans="1:7" s="29" customFormat="1" ht="15.6" x14ac:dyDescent="0.3">
      <c r="A28" s="108"/>
      <c r="B28" s="111" t="s">
        <v>39</v>
      </c>
      <c r="C28" s="112">
        <v>500</v>
      </c>
      <c r="D28" s="136">
        <f>SUM(D29:D30)</f>
        <v>28.14</v>
      </c>
      <c r="E28" s="124" t="s">
        <v>67</v>
      </c>
      <c r="F28" s="2"/>
    </row>
    <row r="29" spans="1:7" s="29" customFormat="1" ht="15.6" x14ac:dyDescent="0.3">
      <c r="A29" s="137">
        <v>1</v>
      </c>
      <c r="B29" s="134" t="s">
        <v>76</v>
      </c>
      <c r="C29" s="5"/>
      <c r="D29" s="78">
        <v>6.69</v>
      </c>
      <c r="E29" s="149" t="s">
        <v>76</v>
      </c>
      <c r="F29" s="29" t="s">
        <v>124</v>
      </c>
    </row>
    <row r="30" spans="1:7" s="29" customFormat="1" ht="15.6" x14ac:dyDescent="0.3">
      <c r="A30" s="137">
        <v>2</v>
      </c>
      <c r="B30" s="134" t="s">
        <v>78</v>
      </c>
      <c r="C30" s="5"/>
      <c r="D30" s="78">
        <v>21.45</v>
      </c>
      <c r="E30" s="149" t="s">
        <v>109</v>
      </c>
      <c r="F30" s="29" t="s">
        <v>123</v>
      </c>
    </row>
    <row r="31" spans="1:7" s="29" customFormat="1" ht="15.6" x14ac:dyDescent="0.3">
      <c r="A31" s="137"/>
      <c r="B31" s="134"/>
      <c r="C31" s="5"/>
      <c r="D31" s="78"/>
      <c r="E31" s="151"/>
      <c r="F31" s="2"/>
    </row>
    <row r="32" spans="1:7" s="29" customFormat="1" ht="15.6" x14ac:dyDescent="0.3">
      <c r="A32" s="108"/>
      <c r="B32" s="111" t="s">
        <v>40</v>
      </c>
      <c r="C32" s="114">
        <v>1500</v>
      </c>
      <c r="D32" s="136">
        <f>SUM(D33)</f>
        <v>0</v>
      </c>
      <c r="E32" s="123" t="s">
        <v>68</v>
      </c>
      <c r="F32" s="2"/>
    </row>
    <row r="33" spans="1:11" s="29" customFormat="1" ht="15.6" x14ac:dyDescent="0.3">
      <c r="A33" s="108"/>
      <c r="B33" s="113"/>
      <c r="C33" s="56"/>
      <c r="D33" s="130"/>
      <c r="E33" s="125"/>
      <c r="F33" s="2"/>
      <c r="H33" s="31"/>
    </row>
    <row r="34" spans="1:11" ht="21.75" customHeight="1" x14ac:dyDescent="0.3">
      <c r="A34" s="108"/>
      <c r="B34" s="115" t="s">
        <v>69</v>
      </c>
      <c r="C34" s="122">
        <v>30000</v>
      </c>
      <c r="D34" s="136">
        <f>SUM(D35)</f>
        <v>0</v>
      </c>
      <c r="E34" s="123" t="s">
        <v>70</v>
      </c>
      <c r="F34" s="35"/>
      <c r="J34" s="29"/>
      <c r="K34" s="31"/>
    </row>
    <row r="35" spans="1:11" ht="15.6" x14ac:dyDescent="0.3">
      <c r="A35" s="108"/>
      <c r="B35" s="117"/>
      <c r="C35" s="5"/>
      <c r="D35" s="9"/>
      <c r="E35" s="89"/>
      <c r="F35" s="35"/>
      <c r="H35" s="32"/>
    </row>
    <row r="36" spans="1:11" ht="15.6" x14ac:dyDescent="0.3">
      <c r="A36" s="108"/>
      <c r="B36" s="115" t="s">
        <v>41</v>
      </c>
      <c r="C36" s="122">
        <v>500</v>
      </c>
      <c r="D36" s="136">
        <f>SUM(D37)</f>
        <v>0</v>
      </c>
      <c r="E36" s="123" t="s">
        <v>42</v>
      </c>
      <c r="F36" s="35"/>
      <c r="H36" s="32"/>
    </row>
    <row r="37" spans="1:11" ht="15.6" x14ac:dyDescent="0.3">
      <c r="A37" s="108"/>
      <c r="B37" s="71"/>
      <c r="C37" s="5"/>
      <c r="D37" s="9"/>
      <c r="E37" s="89"/>
      <c r="F37" s="35"/>
      <c r="H37" s="28"/>
    </row>
    <row r="38" spans="1:11" s="29" customFormat="1" ht="15.6" x14ac:dyDescent="0.3">
      <c r="A38" s="108"/>
      <c r="B38" s="115" t="s">
        <v>71</v>
      </c>
      <c r="C38" s="114">
        <f>SUM(C39:C49)</f>
        <v>5000</v>
      </c>
      <c r="D38" s="116">
        <f>SUM(D39:D49)</f>
        <v>43513.729999999996</v>
      </c>
      <c r="E38" s="123" t="s">
        <v>43</v>
      </c>
      <c r="F38" s="2"/>
    </row>
    <row r="39" spans="1:11" s="33" customFormat="1" ht="15.6" x14ac:dyDescent="0.3">
      <c r="A39" s="108"/>
      <c r="B39" s="70" t="s">
        <v>44</v>
      </c>
      <c r="C39" s="5">
        <v>1000</v>
      </c>
      <c r="D39" s="135"/>
      <c r="E39" s="126" t="s">
        <v>48</v>
      </c>
      <c r="F39" s="18"/>
    </row>
    <row r="40" spans="1:11" s="33" customFormat="1" ht="15.6" x14ac:dyDescent="0.3">
      <c r="A40" s="137">
        <v>1</v>
      </c>
      <c r="B40" s="134" t="s">
        <v>77</v>
      </c>
      <c r="C40" s="154"/>
      <c r="D40" s="78">
        <v>124.98</v>
      </c>
      <c r="E40" s="149" t="s">
        <v>77</v>
      </c>
      <c r="F40" s="33" t="s">
        <v>125</v>
      </c>
    </row>
    <row r="41" spans="1:11" s="33" customFormat="1" ht="15.6" x14ac:dyDescent="0.3">
      <c r="A41" s="137">
        <v>2</v>
      </c>
      <c r="B41" s="134" t="s">
        <v>127</v>
      </c>
      <c r="D41" s="78">
        <v>730</v>
      </c>
      <c r="E41" s="149" t="s">
        <v>122</v>
      </c>
      <c r="F41" s="18" t="s">
        <v>159</v>
      </c>
      <c r="G41" s="155"/>
    </row>
    <row r="42" spans="1:11" s="33" customFormat="1" ht="15.6" x14ac:dyDescent="0.3">
      <c r="A42" s="137">
        <v>3</v>
      </c>
      <c r="B42" s="134" t="s">
        <v>128</v>
      </c>
      <c r="D42" s="78">
        <v>24411.75</v>
      </c>
      <c r="E42" s="151" t="s">
        <v>129</v>
      </c>
      <c r="F42" s="33" t="s">
        <v>123</v>
      </c>
      <c r="G42" s="155"/>
    </row>
    <row r="43" spans="1:11" s="33" customFormat="1" ht="15.6" x14ac:dyDescent="0.3">
      <c r="A43" s="137">
        <v>4</v>
      </c>
      <c r="B43" s="134" t="s">
        <v>132</v>
      </c>
      <c r="D43" s="78">
        <v>85</v>
      </c>
      <c r="E43" s="151" t="s">
        <v>134</v>
      </c>
      <c r="F43" s="33" t="s">
        <v>123</v>
      </c>
      <c r="G43" s="155"/>
    </row>
    <row r="44" spans="1:11" s="33" customFormat="1" ht="15.6" x14ac:dyDescent="0.3">
      <c r="A44" s="137">
        <v>5</v>
      </c>
      <c r="B44" s="134" t="s">
        <v>133</v>
      </c>
      <c r="D44" s="78">
        <v>5768</v>
      </c>
      <c r="E44" s="151" t="s">
        <v>133</v>
      </c>
      <c r="F44" s="33" t="s">
        <v>123</v>
      </c>
      <c r="G44" s="155"/>
    </row>
    <row r="45" spans="1:11" s="33" customFormat="1" ht="15.6" x14ac:dyDescent="0.3">
      <c r="A45" s="137">
        <v>6</v>
      </c>
      <c r="B45" s="134" t="s">
        <v>133</v>
      </c>
      <c r="D45" s="78">
        <v>5664</v>
      </c>
      <c r="E45" s="151" t="s">
        <v>133</v>
      </c>
      <c r="F45" s="33" t="s">
        <v>123</v>
      </c>
      <c r="G45" s="155"/>
    </row>
    <row r="46" spans="1:11" s="33" customFormat="1" ht="15.6" x14ac:dyDescent="0.3">
      <c r="A46" s="137">
        <v>7</v>
      </c>
      <c r="B46" s="134" t="s">
        <v>133</v>
      </c>
      <c r="D46" s="78">
        <v>6730</v>
      </c>
      <c r="E46" s="151" t="s">
        <v>133</v>
      </c>
      <c r="F46" s="33" t="s">
        <v>123</v>
      </c>
      <c r="G46" s="155"/>
    </row>
    <row r="47" spans="1:11" ht="15.6" x14ac:dyDescent="0.3">
      <c r="A47" s="108"/>
      <c r="B47" s="71" t="s">
        <v>45</v>
      </c>
      <c r="C47" s="5">
        <v>2000</v>
      </c>
      <c r="D47" s="9"/>
      <c r="E47" s="127" t="s">
        <v>49</v>
      </c>
    </row>
    <row r="48" spans="1:11" ht="15.6" x14ac:dyDescent="0.3">
      <c r="A48" s="108"/>
      <c r="B48" s="71" t="s">
        <v>46</v>
      </c>
      <c r="C48" s="5">
        <v>1000</v>
      </c>
      <c r="D48" s="9"/>
      <c r="E48" s="127" t="s">
        <v>136</v>
      </c>
    </row>
    <row r="49" spans="1:10" ht="15.6" x14ac:dyDescent="0.3">
      <c r="A49" s="108"/>
      <c r="B49" s="71" t="s">
        <v>47</v>
      </c>
      <c r="C49" s="5">
        <v>1000</v>
      </c>
      <c r="D49" s="9"/>
      <c r="E49" s="127"/>
    </row>
    <row r="50" spans="1:10" s="30" customFormat="1" ht="15.6" x14ac:dyDescent="0.3">
      <c r="A50" s="108"/>
      <c r="B50" s="111" t="s">
        <v>50</v>
      </c>
      <c r="C50" s="114">
        <v>350</v>
      </c>
      <c r="D50" s="116">
        <f>SUM(D51)</f>
        <v>51.76</v>
      </c>
      <c r="E50" s="123" t="s">
        <v>51</v>
      </c>
      <c r="F50" s="54"/>
      <c r="G50" s="36"/>
      <c r="H50" s="36"/>
      <c r="I50" s="36"/>
      <c r="J50" s="36"/>
    </row>
    <row r="51" spans="1:10" s="30" customFormat="1" ht="15.6" x14ac:dyDescent="0.3">
      <c r="A51" s="137"/>
      <c r="B51" s="134" t="s">
        <v>126</v>
      </c>
      <c r="C51" s="118"/>
      <c r="D51" s="78">
        <v>51.76</v>
      </c>
      <c r="E51" s="149" t="s">
        <v>110</v>
      </c>
      <c r="F51" s="33" t="s">
        <v>123</v>
      </c>
    </row>
    <row r="52" spans="1:10" s="30" customFormat="1" ht="28.8" x14ac:dyDescent="0.3">
      <c r="A52" s="108"/>
      <c r="B52" s="115" t="s">
        <v>72</v>
      </c>
      <c r="C52" s="114">
        <v>2000</v>
      </c>
      <c r="D52" s="116">
        <f>SUM(D53)</f>
        <v>7472.08</v>
      </c>
      <c r="E52" s="123" t="s">
        <v>73</v>
      </c>
      <c r="F52" s="6"/>
    </row>
    <row r="53" spans="1:10" s="30" customFormat="1" ht="15.6" x14ac:dyDescent="0.3">
      <c r="A53" s="108"/>
      <c r="B53" s="152" t="s">
        <v>130</v>
      </c>
      <c r="C53" s="118"/>
      <c r="D53" s="156">
        <v>7472.08</v>
      </c>
      <c r="E53" s="128"/>
      <c r="F53" s="153" t="s">
        <v>123</v>
      </c>
    </row>
    <row r="54" spans="1:10" s="29" customFormat="1" ht="15.6" x14ac:dyDescent="0.3">
      <c r="A54" s="108"/>
      <c r="B54" s="111" t="s">
        <v>74</v>
      </c>
      <c r="C54" s="114">
        <v>15000</v>
      </c>
      <c r="D54" s="116">
        <f>SUM(D55)</f>
        <v>0</v>
      </c>
      <c r="E54" s="123" t="s">
        <v>75</v>
      </c>
      <c r="F54" s="18"/>
    </row>
    <row r="55" spans="1:10" s="29" customFormat="1" ht="16.2" thickBot="1" x14ac:dyDescent="0.35">
      <c r="A55" s="108"/>
      <c r="B55" s="131"/>
      <c r="C55" s="88"/>
      <c r="D55" s="131"/>
      <c r="E55" s="131"/>
      <c r="F55" s="18"/>
    </row>
    <row r="56" spans="1:10" ht="21.6" thickBot="1" x14ac:dyDescent="0.45">
      <c r="B56" s="138" t="s">
        <v>17</v>
      </c>
      <c r="C56" s="91">
        <f>SUM(C3,C21)</f>
        <v>373898.78</v>
      </c>
      <c r="D56" s="92">
        <f>SUM(D3,D21)</f>
        <v>122298.17000000001</v>
      </c>
      <c r="E56" s="93" t="s">
        <v>16</v>
      </c>
      <c r="F56" s="81"/>
    </row>
    <row r="57" spans="1:10" x14ac:dyDescent="0.3">
      <c r="C57" s="28" t="s">
        <v>160</v>
      </c>
    </row>
    <row r="58" spans="1:10" x14ac:dyDescent="0.3">
      <c r="C58" s="28" t="s">
        <v>166</v>
      </c>
    </row>
    <row r="59" spans="1:10" x14ac:dyDescent="0.3">
      <c r="C59" s="28" t="s">
        <v>164</v>
      </c>
    </row>
    <row r="60" spans="1:10" ht="18" x14ac:dyDescent="0.35">
      <c r="B60" s="3"/>
      <c r="C60" s="28" t="s">
        <v>165</v>
      </c>
      <c r="D60" s="4"/>
    </row>
    <row r="61" spans="1:10" x14ac:dyDescent="0.3">
      <c r="E61" s="76"/>
    </row>
    <row r="63" spans="1:10" x14ac:dyDescent="0.3">
      <c r="E63" s="77"/>
    </row>
    <row r="66" spans="5:5" x14ac:dyDescent="0.3">
      <c r="E66" s="76"/>
    </row>
  </sheetData>
  <mergeCells count="1">
    <mergeCell ref="B1:E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zoomScale="80" zoomScaleNormal="80" workbookViewId="0">
      <selection activeCell="C15" sqref="C15"/>
    </sheetView>
  </sheetViews>
  <sheetFormatPr baseColWidth="10" defaultColWidth="9.109375" defaultRowHeight="14.4" x14ac:dyDescent="0.3"/>
  <cols>
    <col min="1" max="1" width="60.33203125" customWidth="1"/>
    <col min="2" max="2" width="26" customWidth="1"/>
    <col min="3" max="3" width="31.44140625" customWidth="1"/>
    <col min="4" max="4" width="23" customWidth="1"/>
    <col min="5" max="5" width="57.33203125" customWidth="1"/>
    <col min="7" max="7" width="19.5546875" customWidth="1"/>
  </cols>
  <sheetData>
    <row r="1" spans="1:7" ht="46.8" x14ac:dyDescent="0.3">
      <c r="A1" s="16" t="s">
        <v>19</v>
      </c>
      <c r="B1" s="17" t="s">
        <v>20</v>
      </c>
      <c r="C1" s="66" t="s">
        <v>21</v>
      </c>
      <c r="D1" s="15" t="s">
        <v>22</v>
      </c>
    </row>
    <row r="2" spans="1:7" x14ac:dyDescent="0.3">
      <c r="A2" s="8"/>
      <c r="B2" s="65"/>
      <c r="C2" s="11"/>
      <c r="D2" s="67"/>
    </row>
    <row r="3" spans="1:7" x14ac:dyDescent="0.3">
      <c r="A3" s="9" t="s">
        <v>2</v>
      </c>
      <c r="B3" s="103">
        <v>6151</v>
      </c>
      <c r="C3" s="103">
        <v>6151</v>
      </c>
      <c r="D3" s="68">
        <f>B3-C3</f>
        <v>0</v>
      </c>
      <c r="E3" s="167" t="s">
        <v>103</v>
      </c>
    </row>
    <row r="4" spans="1:7" x14ac:dyDescent="0.3">
      <c r="A4" s="9"/>
      <c r="B4" s="103"/>
      <c r="C4" s="21"/>
      <c r="D4" s="68"/>
      <c r="E4" s="23"/>
    </row>
    <row r="5" spans="1:7" x14ac:dyDescent="0.3">
      <c r="A5" s="9" t="s">
        <v>9</v>
      </c>
      <c r="B5" s="103">
        <v>6151</v>
      </c>
      <c r="C5" s="64">
        <v>6151</v>
      </c>
      <c r="D5" s="68">
        <f>B5-C5</f>
        <v>0</v>
      </c>
      <c r="E5" s="167" t="s">
        <v>111</v>
      </c>
      <c r="G5" s="57"/>
    </row>
    <row r="6" spans="1:7" x14ac:dyDescent="0.3">
      <c r="A6" s="9"/>
      <c r="B6" s="103"/>
      <c r="C6" s="21"/>
      <c r="D6" s="68"/>
      <c r="E6" s="23"/>
      <c r="G6" s="57"/>
    </row>
    <row r="7" spans="1:7" x14ac:dyDescent="0.3">
      <c r="A7" s="9" t="s">
        <v>3</v>
      </c>
      <c r="B7" s="103">
        <v>37828.699999999997</v>
      </c>
      <c r="C7" s="103">
        <v>37828.699999999997</v>
      </c>
      <c r="D7" s="68">
        <f t="shared" ref="D7:D15" si="0">B7-C7</f>
        <v>0</v>
      </c>
      <c r="E7" s="167" t="s">
        <v>102</v>
      </c>
    </row>
    <row r="8" spans="1:7" x14ac:dyDescent="0.3">
      <c r="A8" s="9"/>
      <c r="B8" s="103"/>
      <c r="C8" s="21"/>
      <c r="D8" s="68"/>
      <c r="E8" s="23"/>
      <c r="G8" s="57"/>
    </row>
    <row r="9" spans="1:7" x14ac:dyDescent="0.3">
      <c r="A9" s="9" t="s">
        <v>8</v>
      </c>
      <c r="B9" s="103">
        <v>3075.5</v>
      </c>
      <c r="C9" s="103">
        <v>3075.5</v>
      </c>
      <c r="D9" s="68">
        <f t="shared" si="0"/>
        <v>0</v>
      </c>
      <c r="E9" s="167" t="s">
        <v>79</v>
      </c>
      <c r="G9" s="57"/>
    </row>
    <row r="10" spans="1:7" x14ac:dyDescent="0.3">
      <c r="A10" s="9"/>
      <c r="B10" s="103"/>
      <c r="C10" s="21"/>
      <c r="D10" s="68"/>
      <c r="E10" s="23"/>
    </row>
    <row r="11" spans="1:7" x14ac:dyDescent="0.3">
      <c r="A11" s="9" t="s">
        <v>10</v>
      </c>
      <c r="B11" s="103">
        <v>3075.5</v>
      </c>
      <c r="C11" s="103">
        <v>3075.5</v>
      </c>
      <c r="D11" s="68">
        <f t="shared" si="0"/>
        <v>0</v>
      </c>
      <c r="E11" s="167" t="s">
        <v>100</v>
      </c>
    </row>
    <row r="12" spans="1:7" x14ac:dyDescent="0.3">
      <c r="A12" s="9"/>
      <c r="B12" s="103"/>
      <c r="C12" s="21"/>
      <c r="D12" s="68"/>
      <c r="E12" s="23"/>
      <c r="G12" s="57"/>
    </row>
    <row r="13" spans="1:7" x14ac:dyDescent="0.3">
      <c r="A13" s="9" t="s">
        <v>4</v>
      </c>
      <c r="B13" s="103">
        <v>20605.900000000001</v>
      </c>
      <c r="C13" s="103">
        <v>20605.900000000001</v>
      </c>
      <c r="D13" s="68">
        <f t="shared" si="0"/>
        <v>0</v>
      </c>
      <c r="E13" s="167" t="s">
        <v>101</v>
      </c>
    </row>
    <row r="14" spans="1:7" x14ac:dyDescent="0.3">
      <c r="A14" s="9"/>
      <c r="B14" s="103"/>
      <c r="C14" s="21"/>
      <c r="D14" s="68"/>
      <c r="E14" s="23"/>
      <c r="G14" s="57"/>
    </row>
    <row r="15" spans="1:7" x14ac:dyDescent="0.3">
      <c r="A15" s="9" t="s">
        <v>5</v>
      </c>
      <c r="B15" s="103">
        <v>76887.195000000007</v>
      </c>
      <c r="C15" s="21">
        <v>76887.199999999997</v>
      </c>
      <c r="D15" s="68">
        <f t="shared" si="0"/>
        <v>-4.9999999901046976E-3</v>
      </c>
      <c r="E15" s="167" t="s">
        <v>112</v>
      </c>
      <c r="G15" s="57"/>
    </row>
    <row r="16" spans="1:7" x14ac:dyDescent="0.3">
      <c r="A16" s="9"/>
      <c r="B16" s="103"/>
      <c r="C16" s="21"/>
      <c r="D16" s="68"/>
      <c r="E16" s="23"/>
    </row>
    <row r="17" spans="1:9" x14ac:dyDescent="0.3">
      <c r="A17" s="9" t="s">
        <v>7</v>
      </c>
      <c r="B17" s="103">
        <v>153775</v>
      </c>
      <c r="C17" s="64">
        <v>154000</v>
      </c>
      <c r="D17" s="68">
        <f>B17-SUM(C17:C18)</f>
        <v>-225</v>
      </c>
      <c r="E17" s="167" t="s">
        <v>113</v>
      </c>
      <c r="F17" s="58"/>
      <c r="G17" s="59"/>
      <c r="H17" s="58"/>
      <c r="I17" s="58"/>
    </row>
    <row r="18" spans="1:9" x14ac:dyDescent="0.3">
      <c r="A18" s="9"/>
      <c r="B18" s="62"/>
      <c r="C18" s="64"/>
      <c r="D18" s="68"/>
      <c r="E18" s="22"/>
      <c r="F18" s="58"/>
      <c r="G18" s="60"/>
      <c r="H18" s="58"/>
      <c r="I18" s="58"/>
    </row>
    <row r="19" spans="1:9" x14ac:dyDescent="0.3">
      <c r="A19" s="10"/>
      <c r="B19" s="63"/>
      <c r="C19" s="69"/>
      <c r="D19" s="68"/>
      <c r="F19" s="58"/>
      <c r="G19" s="58"/>
      <c r="H19" s="58"/>
      <c r="I19" s="58"/>
    </row>
    <row r="20" spans="1:9" ht="15.6" x14ac:dyDescent="0.3">
      <c r="A20" s="7" t="s">
        <v>6</v>
      </c>
      <c r="B20" s="12">
        <f>SUM(B3:B17)</f>
        <v>307549.79500000004</v>
      </c>
      <c r="C20" s="166">
        <f>SUM(C2:C19)</f>
        <v>307774.8</v>
      </c>
      <c r="D20" s="12">
        <f>SUM(D2:D19)</f>
        <v>-225.0049999999901</v>
      </c>
      <c r="F20" s="58"/>
      <c r="G20" s="58"/>
      <c r="H20" s="58"/>
      <c r="I20" s="58"/>
    </row>
    <row r="21" spans="1:9" x14ac:dyDescent="0.3">
      <c r="F21" s="58"/>
      <c r="G21" s="60"/>
      <c r="H21" s="58"/>
      <c r="I21" s="58"/>
    </row>
    <row r="22" spans="1:9" x14ac:dyDescent="0.3">
      <c r="F22" s="58"/>
      <c r="G22" s="61"/>
      <c r="H22" s="58"/>
      <c r="I22" s="58"/>
    </row>
    <row r="23" spans="1:9" x14ac:dyDescent="0.3">
      <c r="F23" s="58"/>
      <c r="G23" s="61"/>
      <c r="H23" s="58"/>
      <c r="I23" s="58"/>
    </row>
    <row r="24" spans="1:9" x14ac:dyDescent="0.3">
      <c r="F24" s="58"/>
      <c r="G24" s="61"/>
      <c r="H24" s="58"/>
      <c r="I24" s="58"/>
    </row>
    <row r="25" spans="1:9" x14ac:dyDescent="0.3">
      <c r="F25" s="58"/>
      <c r="G25" s="61"/>
      <c r="H25" s="58"/>
      <c r="I25" s="58"/>
    </row>
    <row r="26" spans="1:9" x14ac:dyDescent="0.3">
      <c r="F26" s="58"/>
      <c r="G26" s="61"/>
      <c r="H26" s="58"/>
      <c r="I26" s="58"/>
    </row>
    <row r="27" spans="1:9" x14ac:dyDescent="0.3">
      <c r="C27" s="56"/>
      <c r="F27" s="58"/>
      <c r="G27" s="61"/>
      <c r="H27" s="58"/>
      <c r="I27" s="58"/>
    </row>
    <row r="28" spans="1:9" x14ac:dyDescent="0.3">
      <c r="F28" s="58"/>
      <c r="G28" s="61"/>
      <c r="H28" s="58"/>
      <c r="I28" s="58"/>
    </row>
    <row r="29" spans="1:9" x14ac:dyDescent="0.3">
      <c r="F29" s="58"/>
      <c r="G29" s="61"/>
      <c r="H29" s="58"/>
      <c r="I29" s="58"/>
    </row>
    <row r="30" spans="1:9" x14ac:dyDescent="0.3">
      <c r="F30" s="58"/>
      <c r="G30" s="61"/>
      <c r="H30" s="58"/>
      <c r="I30" s="58"/>
    </row>
    <row r="31" spans="1:9" x14ac:dyDescent="0.3">
      <c r="F31" s="58"/>
      <c r="G31" s="58"/>
      <c r="H31" s="58"/>
      <c r="I31" s="58"/>
    </row>
    <row r="32" spans="1:9" x14ac:dyDescent="0.3">
      <c r="F32" s="58"/>
      <c r="G32" s="58"/>
      <c r="H32" s="58"/>
      <c r="I32" s="58"/>
    </row>
    <row r="33" spans="6:9" x14ac:dyDescent="0.3">
      <c r="F33" s="58"/>
      <c r="G33" s="58"/>
      <c r="H33" s="58"/>
      <c r="I33" s="5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791F-FC37-4D26-9FDD-E2B0D2F3B513}">
  <dimension ref="A1:M52"/>
  <sheetViews>
    <sheetView tabSelected="1" topLeftCell="A5" zoomScale="80" zoomScaleNormal="80" workbookViewId="0">
      <selection activeCell="A45" sqref="A45"/>
    </sheetView>
  </sheetViews>
  <sheetFormatPr baseColWidth="10" defaultRowHeight="14.4" x14ac:dyDescent="0.3"/>
  <cols>
    <col min="1" max="1" width="11.109375" style="20" customWidth="1"/>
    <col min="2" max="2" width="5.109375" customWidth="1"/>
    <col min="3" max="3" width="38.5546875" customWidth="1"/>
    <col min="4" max="4" width="14" bestFit="1" customWidth="1"/>
    <col min="5" max="5" width="43.88671875" customWidth="1"/>
    <col min="6" max="6" width="14.88671875" customWidth="1"/>
    <col min="7" max="7" width="67.109375" customWidth="1"/>
    <col min="8" max="8" width="12.5546875" style="19" bestFit="1" customWidth="1"/>
    <col min="9" max="9" width="14.44140625" style="19" customWidth="1"/>
    <col min="10" max="10" width="15" style="19" customWidth="1"/>
    <col min="257" max="257" width="11.109375" customWidth="1"/>
    <col min="258" max="258" width="5.109375" customWidth="1"/>
    <col min="259" max="259" width="38.5546875" customWidth="1"/>
    <col min="260" max="260" width="14" bestFit="1" customWidth="1"/>
    <col min="261" max="261" width="43.88671875" customWidth="1"/>
    <col min="262" max="262" width="14.88671875" customWidth="1"/>
    <col min="263" max="263" width="67.109375" customWidth="1"/>
    <col min="264" max="264" width="12.5546875" bestFit="1" customWidth="1"/>
    <col min="265" max="265" width="10.88671875" customWidth="1"/>
    <col min="266" max="266" width="11" customWidth="1"/>
    <col min="513" max="513" width="11.109375" customWidth="1"/>
    <col min="514" max="514" width="5.109375" customWidth="1"/>
    <col min="515" max="515" width="38.5546875" customWidth="1"/>
    <col min="516" max="516" width="14" bestFit="1" customWidth="1"/>
    <col min="517" max="517" width="43.88671875" customWidth="1"/>
    <col min="518" max="518" width="14.88671875" customWidth="1"/>
    <col min="519" max="519" width="67.109375" customWidth="1"/>
    <col min="520" max="520" width="12.5546875" bestFit="1" customWidth="1"/>
    <col min="521" max="521" width="10.88671875" customWidth="1"/>
    <col min="522" max="522" width="11" customWidth="1"/>
    <col min="769" max="769" width="11.109375" customWidth="1"/>
    <col min="770" max="770" width="5.109375" customWidth="1"/>
    <col min="771" max="771" width="38.5546875" customWidth="1"/>
    <col min="772" max="772" width="14" bestFit="1" customWidth="1"/>
    <col min="773" max="773" width="43.88671875" customWidth="1"/>
    <col min="774" max="774" width="14.88671875" customWidth="1"/>
    <col min="775" max="775" width="67.109375" customWidth="1"/>
    <col min="776" max="776" width="12.5546875" bestFit="1" customWidth="1"/>
    <col min="777" max="777" width="10.88671875" customWidth="1"/>
    <col min="778" max="778" width="11" customWidth="1"/>
    <col min="1025" max="1025" width="11.109375" customWidth="1"/>
    <col min="1026" max="1026" width="5.109375" customWidth="1"/>
    <col min="1027" max="1027" width="38.5546875" customWidth="1"/>
    <col min="1028" max="1028" width="14" bestFit="1" customWidth="1"/>
    <col min="1029" max="1029" width="43.88671875" customWidth="1"/>
    <col min="1030" max="1030" width="14.88671875" customWidth="1"/>
    <col min="1031" max="1031" width="67.109375" customWidth="1"/>
    <col min="1032" max="1032" width="12.5546875" bestFit="1" customWidth="1"/>
    <col min="1033" max="1033" width="10.88671875" customWidth="1"/>
    <col min="1034" max="1034" width="11" customWidth="1"/>
    <col min="1281" max="1281" width="11.109375" customWidth="1"/>
    <col min="1282" max="1282" width="5.109375" customWidth="1"/>
    <col min="1283" max="1283" width="38.5546875" customWidth="1"/>
    <col min="1284" max="1284" width="14" bestFit="1" customWidth="1"/>
    <col min="1285" max="1285" width="43.88671875" customWidth="1"/>
    <col min="1286" max="1286" width="14.88671875" customWidth="1"/>
    <col min="1287" max="1287" width="67.109375" customWidth="1"/>
    <col min="1288" max="1288" width="12.5546875" bestFit="1" customWidth="1"/>
    <col min="1289" max="1289" width="10.88671875" customWidth="1"/>
    <col min="1290" max="1290" width="11" customWidth="1"/>
    <col min="1537" max="1537" width="11.109375" customWidth="1"/>
    <col min="1538" max="1538" width="5.109375" customWidth="1"/>
    <col min="1539" max="1539" width="38.5546875" customWidth="1"/>
    <col min="1540" max="1540" width="14" bestFit="1" customWidth="1"/>
    <col min="1541" max="1541" width="43.88671875" customWidth="1"/>
    <col min="1542" max="1542" width="14.88671875" customWidth="1"/>
    <col min="1543" max="1543" width="67.109375" customWidth="1"/>
    <col min="1544" max="1544" width="12.5546875" bestFit="1" customWidth="1"/>
    <col min="1545" max="1545" width="10.88671875" customWidth="1"/>
    <col min="1546" max="1546" width="11" customWidth="1"/>
    <col min="1793" max="1793" width="11.109375" customWidth="1"/>
    <col min="1794" max="1794" width="5.109375" customWidth="1"/>
    <col min="1795" max="1795" width="38.5546875" customWidth="1"/>
    <col min="1796" max="1796" width="14" bestFit="1" customWidth="1"/>
    <col min="1797" max="1797" width="43.88671875" customWidth="1"/>
    <col min="1798" max="1798" width="14.88671875" customWidth="1"/>
    <col min="1799" max="1799" width="67.109375" customWidth="1"/>
    <col min="1800" max="1800" width="12.5546875" bestFit="1" customWidth="1"/>
    <col min="1801" max="1801" width="10.88671875" customWidth="1"/>
    <col min="1802" max="1802" width="11" customWidth="1"/>
    <col min="2049" max="2049" width="11.109375" customWidth="1"/>
    <col min="2050" max="2050" width="5.109375" customWidth="1"/>
    <col min="2051" max="2051" width="38.5546875" customWidth="1"/>
    <col min="2052" max="2052" width="14" bestFit="1" customWidth="1"/>
    <col min="2053" max="2053" width="43.88671875" customWidth="1"/>
    <col min="2054" max="2054" width="14.88671875" customWidth="1"/>
    <col min="2055" max="2055" width="67.109375" customWidth="1"/>
    <col min="2056" max="2056" width="12.5546875" bestFit="1" customWidth="1"/>
    <col min="2057" max="2057" width="10.88671875" customWidth="1"/>
    <col min="2058" max="2058" width="11" customWidth="1"/>
    <col min="2305" max="2305" width="11.109375" customWidth="1"/>
    <col min="2306" max="2306" width="5.109375" customWidth="1"/>
    <col min="2307" max="2307" width="38.5546875" customWidth="1"/>
    <col min="2308" max="2308" width="14" bestFit="1" customWidth="1"/>
    <col min="2309" max="2309" width="43.88671875" customWidth="1"/>
    <col min="2310" max="2310" width="14.88671875" customWidth="1"/>
    <col min="2311" max="2311" width="67.109375" customWidth="1"/>
    <col min="2312" max="2312" width="12.5546875" bestFit="1" customWidth="1"/>
    <col min="2313" max="2313" width="10.88671875" customWidth="1"/>
    <col min="2314" max="2314" width="11" customWidth="1"/>
    <col min="2561" max="2561" width="11.109375" customWidth="1"/>
    <col min="2562" max="2562" width="5.109375" customWidth="1"/>
    <col min="2563" max="2563" width="38.5546875" customWidth="1"/>
    <col min="2564" max="2564" width="14" bestFit="1" customWidth="1"/>
    <col min="2565" max="2565" width="43.88671875" customWidth="1"/>
    <col min="2566" max="2566" width="14.88671875" customWidth="1"/>
    <col min="2567" max="2567" width="67.109375" customWidth="1"/>
    <col min="2568" max="2568" width="12.5546875" bestFit="1" customWidth="1"/>
    <col min="2569" max="2569" width="10.88671875" customWidth="1"/>
    <col min="2570" max="2570" width="11" customWidth="1"/>
    <col min="2817" max="2817" width="11.109375" customWidth="1"/>
    <col min="2818" max="2818" width="5.109375" customWidth="1"/>
    <col min="2819" max="2819" width="38.5546875" customWidth="1"/>
    <col min="2820" max="2820" width="14" bestFit="1" customWidth="1"/>
    <col min="2821" max="2821" width="43.88671875" customWidth="1"/>
    <col min="2822" max="2822" width="14.88671875" customWidth="1"/>
    <col min="2823" max="2823" width="67.109375" customWidth="1"/>
    <col min="2824" max="2824" width="12.5546875" bestFit="1" customWidth="1"/>
    <col min="2825" max="2825" width="10.88671875" customWidth="1"/>
    <col min="2826" max="2826" width="11" customWidth="1"/>
    <col min="3073" max="3073" width="11.109375" customWidth="1"/>
    <col min="3074" max="3074" width="5.109375" customWidth="1"/>
    <col min="3075" max="3075" width="38.5546875" customWidth="1"/>
    <col min="3076" max="3076" width="14" bestFit="1" customWidth="1"/>
    <col min="3077" max="3077" width="43.88671875" customWidth="1"/>
    <col min="3078" max="3078" width="14.88671875" customWidth="1"/>
    <col min="3079" max="3079" width="67.109375" customWidth="1"/>
    <col min="3080" max="3080" width="12.5546875" bestFit="1" customWidth="1"/>
    <col min="3081" max="3081" width="10.88671875" customWidth="1"/>
    <col min="3082" max="3082" width="11" customWidth="1"/>
    <col min="3329" max="3329" width="11.109375" customWidth="1"/>
    <col min="3330" max="3330" width="5.109375" customWidth="1"/>
    <col min="3331" max="3331" width="38.5546875" customWidth="1"/>
    <col min="3332" max="3332" width="14" bestFit="1" customWidth="1"/>
    <col min="3333" max="3333" width="43.88671875" customWidth="1"/>
    <col min="3334" max="3334" width="14.88671875" customWidth="1"/>
    <col min="3335" max="3335" width="67.109375" customWidth="1"/>
    <col min="3336" max="3336" width="12.5546875" bestFit="1" customWidth="1"/>
    <col min="3337" max="3337" width="10.88671875" customWidth="1"/>
    <col min="3338" max="3338" width="11" customWidth="1"/>
    <col min="3585" max="3585" width="11.109375" customWidth="1"/>
    <col min="3586" max="3586" width="5.109375" customWidth="1"/>
    <col min="3587" max="3587" width="38.5546875" customWidth="1"/>
    <col min="3588" max="3588" width="14" bestFit="1" customWidth="1"/>
    <col min="3589" max="3589" width="43.88671875" customWidth="1"/>
    <col min="3590" max="3590" width="14.88671875" customWidth="1"/>
    <col min="3591" max="3591" width="67.109375" customWidth="1"/>
    <col min="3592" max="3592" width="12.5546875" bestFit="1" customWidth="1"/>
    <col min="3593" max="3593" width="10.88671875" customWidth="1"/>
    <col min="3594" max="3594" width="11" customWidth="1"/>
    <col min="3841" max="3841" width="11.109375" customWidth="1"/>
    <col min="3842" max="3842" width="5.109375" customWidth="1"/>
    <col min="3843" max="3843" width="38.5546875" customWidth="1"/>
    <col min="3844" max="3844" width="14" bestFit="1" customWidth="1"/>
    <col min="3845" max="3845" width="43.88671875" customWidth="1"/>
    <col min="3846" max="3846" width="14.88671875" customWidth="1"/>
    <col min="3847" max="3847" width="67.109375" customWidth="1"/>
    <col min="3848" max="3848" width="12.5546875" bestFit="1" customWidth="1"/>
    <col min="3849" max="3849" width="10.88671875" customWidth="1"/>
    <col min="3850" max="3850" width="11" customWidth="1"/>
    <col min="4097" max="4097" width="11.109375" customWidth="1"/>
    <col min="4098" max="4098" width="5.109375" customWidth="1"/>
    <col min="4099" max="4099" width="38.5546875" customWidth="1"/>
    <col min="4100" max="4100" width="14" bestFit="1" customWidth="1"/>
    <col min="4101" max="4101" width="43.88671875" customWidth="1"/>
    <col min="4102" max="4102" width="14.88671875" customWidth="1"/>
    <col min="4103" max="4103" width="67.109375" customWidth="1"/>
    <col min="4104" max="4104" width="12.5546875" bestFit="1" customWidth="1"/>
    <col min="4105" max="4105" width="10.88671875" customWidth="1"/>
    <col min="4106" max="4106" width="11" customWidth="1"/>
    <col min="4353" max="4353" width="11.109375" customWidth="1"/>
    <col min="4354" max="4354" width="5.109375" customWidth="1"/>
    <col min="4355" max="4355" width="38.5546875" customWidth="1"/>
    <col min="4356" max="4356" width="14" bestFit="1" customWidth="1"/>
    <col min="4357" max="4357" width="43.88671875" customWidth="1"/>
    <col min="4358" max="4358" width="14.88671875" customWidth="1"/>
    <col min="4359" max="4359" width="67.109375" customWidth="1"/>
    <col min="4360" max="4360" width="12.5546875" bestFit="1" customWidth="1"/>
    <col min="4361" max="4361" width="10.88671875" customWidth="1"/>
    <col min="4362" max="4362" width="11" customWidth="1"/>
    <col min="4609" max="4609" width="11.109375" customWidth="1"/>
    <col min="4610" max="4610" width="5.109375" customWidth="1"/>
    <col min="4611" max="4611" width="38.5546875" customWidth="1"/>
    <col min="4612" max="4612" width="14" bestFit="1" customWidth="1"/>
    <col min="4613" max="4613" width="43.88671875" customWidth="1"/>
    <col min="4614" max="4614" width="14.88671875" customWidth="1"/>
    <col min="4615" max="4615" width="67.109375" customWidth="1"/>
    <col min="4616" max="4616" width="12.5546875" bestFit="1" customWidth="1"/>
    <col min="4617" max="4617" width="10.88671875" customWidth="1"/>
    <col min="4618" max="4618" width="11" customWidth="1"/>
    <col min="4865" max="4865" width="11.109375" customWidth="1"/>
    <col min="4866" max="4866" width="5.109375" customWidth="1"/>
    <col min="4867" max="4867" width="38.5546875" customWidth="1"/>
    <col min="4868" max="4868" width="14" bestFit="1" customWidth="1"/>
    <col min="4869" max="4869" width="43.88671875" customWidth="1"/>
    <col min="4870" max="4870" width="14.88671875" customWidth="1"/>
    <col min="4871" max="4871" width="67.109375" customWidth="1"/>
    <col min="4872" max="4872" width="12.5546875" bestFit="1" customWidth="1"/>
    <col min="4873" max="4873" width="10.88671875" customWidth="1"/>
    <col min="4874" max="4874" width="11" customWidth="1"/>
    <col min="5121" max="5121" width="11.109375" customWidth="1"/>
    <col min="5122" max="5122" width="5.109375" customWidth="1"/>
    <col min="5123" max="5123" width="38.5546875" customWidth="1"/>
    <col min="5124" max="5124" width="14" bestFit="1" customWidth="1"/>
    <col min="5125" max="5125" width="43.88671875" customWidth="1"/>
    <col min="5126" max="5126" width="14.88671875" customWidth="1"/>
    <col min="5127" max="5127" width="67.109375" customWidth="1"/>
    <col min="5128" max="5128" width="12.5546875" bestFit="1" customWidth="1"/>
    <col min="5129" max="5129" width="10.88671875" customWidth="1"/>
    <col min="5130" max="5130" width="11" customWidth="1"/>
    <col min="5377" max="5377" width="11.109375" customWidth="1"/>
    <col min="5378" max="5378" width="5.109375" customWidth="1"/>
    <col min="5379" max="5379" width="38.5546875" customWidth="1"/>
    <col min="5380" max="5380" width="14" bestFit="1" customWidth="1"/>
    <col min="5381" max="5381" width="43.88671875" customWidth="1"/>
    <col min="5382" max="5382" width="14.88671875" customWidth="1"/>
    <col min="5383" max="5383" width="67.109375" customWidth="1"/>
    <col min="5384" max="5384" width="12.5546875" bestFit="1" customWidth="1"/>
    <col min="5385" max="5385" width="10.88671875" customWidth="1"/>
    <col min="5386" max="5386" width="11" customWidth="1"/>
    <col min="5633" max="5633" width="11.109375" customWidth="1"/>
    <col min="5634" max="5634" width="5.109375" customWidth="1"/>
    <col min="5635" max="5635" width="38.5546875" customWidth="1"/>
    <col min="5636" max="5636" width="14" bestFit="1" customWidth="1"/>
    <col min="5637" max="5637" width="43.88671875" customWidth="1"/>
    <col min="5638" max="5638" width="14.88671875" customWidth="1"/>
    <col min="5639" max="5639" width="67.109375" customWidth="1"/>
    <col min="5640" max="5640" width="12.5546875" bestFit="1" customWidth="1"/>
    <col min="5641" max="5641" width="10.88671875" customWidth="1"/>
    <col min="5642" max="5642" width="11" customWidth="1"/>
    <col min="5889" max="5889" width="11.109375" customWidth="1"/>
    <col min="5890" max="5890" width="5.109375" customWidth="1"/>
    <col min="5891" max="5891" width="38.5546875" customWidth="1"/>
    <col min="5892" max="5892" width="14" bestFit="1" customWidth="1"/>
    <col min="5893" max="5893" width="43.88671875" customWidth="1"/>
    <col min="5894" max="5894" width="14.88671875" customWidth="1"/>
    <col min="5895" max="5895" width="67.109375" customWidth="1"/>
    <col min="5896" max="5896" width="12.5546875" bestFit="1" customWidth="1"/>
    <col min="5897" max="5897" width="10.88671875" customWidth="1"/>
    <col min="5898" max="5898" width="11" customWidth="1"/>
    <col min="6145" max="6145" width="11.109375" customWidth="1"/>
    <col min="6146" max="6146" width="5.109375" customWidth="1"/>
    <col min="6147" max="6147" width="38.5546875" customWidth="1"/>
    <col min="6148" max="6148" width="14" bestFit="1" customWidth="1"/>
    <col min="6149" max="6149" width="43.88671875" customWidth="1"/>
    <col min="6150" max="6150" width="14.88671875" customWidth="1"/>
    <col min="6151" max="6151" width="67.109375" customWidth="1"/>
    <col min="6152" max="6152" width="12.5546875" bestFit="1" customWidth="1"/>
    <col min="6153" max="6153" width="10.88671875" customWidth="1"/>
    <col min="6154" max="6154" width="11" customWidth="1"/>
    <col min="6401" max="6401" width="11.109375" customWidth="1"/>
    <col min="6402" max="6402" width="5.109375" customWidth="1"/>
    <col min="6403" max="6403" width="38.5546875" customWidth="1"/>
    <col min="6404" max="6404" width="14" bestFit="1" customWidth="1"/>
    <col min="6405" max="6405" width="43.88671875" customWidth="1"/>
    <col min="6406" max="6406" width="14.88671875" customWidth="1"/>
    <col min="6407" max="6407" width="67.109375" customWidth="1"/>
    <col min="6408" max="6408" width="12.5546875" bestFit="1" customWidth="1"/>
    <col min="6409" max="6409" width="10.88671875" customWidth="1"/>
    <col min="6410" max="6410" width="11" customWidth="1"/>
    <col min="6657" max="6657" width="11.109375" customWidth="1"/>
    <col min="6658" max="6658" width="5.109375" customWidth="1"/>
    <col min="6659" max="6659" width="38.5546875" customWidth="1"/>
    <col min="6660" max="6660" width="14" bestFit="1" customWidth="1"/>
    <col min="6661" max="6661" width="43.88671875" customWidth="1"/>
    <col min="6662" max="6662" width="14.88671875" customWidth="1"/>
    <col min="6663" max="6663" width="67.109375" customWidth="1"/>
    <col min="6664" max="6664" width="12.5546875" bestFit="1" customWidth="1"/>
    <col min="6665" max="6665" width="10.88671875" customWidth="1"/>
    <col min="6666" max="6666" width="11" customWidth="1"/>
    <col min="6913" max="6913" width="11.109375" customWidth="1"/>
    <col min="6914" max="6914" width="5.109375" customWidth="1"/>
    <col min="6915" max="6915" width="38.5546875" customWidth="1"/>
    <col min="6916" max="6916" width="14" bestFit="1" customWidth="1"/>
    <col min="6917" max="6917" width="43.88671875" customWidth="1"/>
    <col min="6918" max="6918" width="14.88671875" customWidth="1"/>
    <col min="6919" max="6919" width="67.109375" customWidth="1"/>
    <col min="6920" max="6920" width="12.5546875" bestFit="1" customWidth="1"/>
    <col min="6921" max="6921" width="10.88671875" customWidth="1"/>
    <col min="6922" max="6922" width="11" customWidth="1"/>
    <col min="7169" max="7169" width="11.109375" customWidth="1"/>
    <col min="7170" max="7170" width="5.109375" customWidth="1"/>
    <col min="7171" max="7171" width="38.5546875" customWidth="1"/>
    <col min="7172" max="7172" width="14" bestFit="1" customWidth="1"/>
    <col min="7173" max="7173" width="43.88671875" customWidth="1"/>
    <col min="7174" max="7174" width="14.88671875" customWidth="1"/>
    <col min="7175" max="7175" width="67.109375" customWidth="1"/>
    <col min="7176" max="7176" width="12.5546875" bestFit="1" customWidth="1"/>
    <col min="7177" max="7177" width="10.88671875" customWidth="1"/>
    <col min="7178" max="7178" width="11" customWidth="1"/>
    <col min="7425" max="7425" width="11.109375" customWidth="1"/>
    <col min="7426" max="7426" width="5.109375" customWidth="1"/>
    <col min="7427" max="7427" width="38.5546875" customWidth="1"/>
    <col min="7428" max="7428" width="14" bestFit="1" customWidth="1"/>
    <col min="7429" max="7429" width="43.88671875" customWidth="1"/>
    <col min="7430" max="7430" width="14.88671875" customWidth="1"/>
    <col min="7431" max="7431" width="67.109375" customWidth="1"/>
    <col min="7432" max="7432" width="12.5546875" bestFit="1" customWidth="1"/>
    <col min="7433" max="7433" width="10.88671875" customWidth="1"/>
    <col min="7434" max="7434" width="11" customWidth="1"/>
    <col min="7681" max="7681" width="11.109375" customWidth="1"/>
    <col min="7682" max="7682" width="5.109375" customWidth="1"/>
    <col min="7683" max="7683" width="38.5546875" customWidth="1"/>
    <col min="7684" max="7684" width="14" bestFit="1" customWidth="1"/>
    <col min="7685" max="7685" width="43.88671875" customWidth="1"/>
    <col min="7686" max="7686" width="14.88671875" customWidth="1"/>
    <col min="7687" max="7687" width="67.109375" customWidth="1"/>
    <col min="7688" max="7688" width="12.5546875" bestFit="1" customWidth="1"/>
    <col min="7689" max="7689" width="10.88671875" customWidth="1"/>
    <col min="7690" max="7690" width="11" customWidth="1"/>
    <col min="7937" max="7937" width="11.109375" customWidth="1"/>
    <col min="7938" max="7938" width="5.109375" customWidth="1"/>
    <col min="7939" max="7939" width="38.5546875" customWidth="1"/>
    <col min="7940" max="7940" width="14" bestFit="1" customWidth="1"/>
    <col min="7941" max="7941" width="43.88671875" customWidth="1"/>
    <col min="7942" max="7942" width="14.88671875" customWidth="1"/>
    <col min="7943" max="7943" width="67.109375" customWidth="1"/>
    <col min="7944" max="7944" width="12.5546875" bestFit="1" customWidth="1"/>
    <col min="7945" max="7945" width="10.88671875" customWidth="1"/>
    <col min="7946" max="7946" width="11" customWidth="1"/>
    <col min="8193" max="8193" width="11.109375" customWidth="1"/>
    <col min="8194" max="8194" width="5.109375" customWidth="1"/>
    <col min="8195" max="8195" width="38.5546875" customWidth="1"/>
    <col min="8196" max="8196" width="14" bestFit="1" customWidth="1"/>
    <col min="8197" max="8197" width="43.88671875" customWidth="1"/>
    <col min="8198" max="8198" width="14.88671875" customWidth="1"/>
    <col min="8199" max="8199" width="67.109375" customWidth="1"/>
    <col min="8200" max="8200" width="12.5546875" bestFit="1" customWidth="1"/>
    <col min="8201" max="8201" width="10.88671875" customWidth="1"/>
    <col min="8202" max="8202" width="11" customWidth="1"/>
    <col min="8449" max="8449" width="11.109375" customWidth="1"/>
    <col min="8450" max="8450" width="5.109375" customWidth="1"/>
    <col min="8451" max="8451" width="38.5546875" customWidth="1"/>
    <col min="8452" max="8452" width="14" bestFit="1" customWidth="1"/>
    <col min="8453" max="8453" width="43.88671875" customWidth="1"/>
    <col min="8454" max="8454" width="14.88671875" customWidth="1"/>
    <col min="8455" max="8455" width="67.109375" customWidth="1"/>
    <col min="8456" max="8456" width="12.5546875" bestFit="1" customWidth="1"/>
    <col min="8457" max="8457" width="10.88671875" customWidth="1"/>
    <col min="8458" max="8458" width="11" customWidth="1"/>
    <col min="8705" max="8705" width="11.109375" customWidth="1"/>
    <col min="8706" max="8706" width="5.109375" customWidth="1"/>
    <col min="8707" max="8707" width="38.5546875" customWidth="1"/>
    <col min="8708" max="8708" width="14" bestFit="1" customWidth="1"/>
    <col min="8709" max="8709" width="43.88671875" customWidth="1"/>
    <col min="8710" max="8710" width="14.88671875" customWidth="1"/>
    <col min="8711" max="8711" width="67.109375" customWidth="1"/>
    <col min="8712" max="8712" width="12.5546875" bestFit="1" customWidth="1"/>
    <col min="8713" max="8713" width="10.88671875" customWidth="1"/>
    <col min="8714" max="8714" width="11" customWidth="1"/>
    <col min="8961" max="8961" width="11.109375" customWidth="1"/>
    <col min="8962" max="8962" width="5.109375" customWidth="1"/>
    <col min="8963" max="8963" width="38.5546875" customWidth="1"/>
    <col min="8964" max="8964" width="14" bestFit="1" customWidth="1"/>
    <col min="8965" max="8965" width="43.88671875" customWidth="1"/>
    <col min="8966" max="8966" width="14.88671875" customWidth="1"/>
    <col min="8967" max="8967" width="67.109375" customWidth="1"/>
    <col min="8968" max="8968" width="12.5546875" bestFit="1" customWidth="1"/>
    <col min="8969" max="8969" width="10.88671875" customWidth="1"/>
    <col min="8970" max="8970" width="11" customWidth="1"/>
    <col min="9217" max="9217" width="11.109375" customWidth="1"/>
    <col min="9218" max="9218" width="5.109375" customWidth="1"/>
    <col min="9219" max="9219" width="38.5546875" customWidth="1"/>
    <col min="9220" max="9220" width="14" bestFit="1" customWidth="1"/>
    <col min="9221" max="9221" width="43.88671875" customWidth="1"/>
    <col min="9222" max="9222" width="14.88671875" customWidth="1"/>
    <col min="9223" max="9223" width="67.109375" customWidth="1"/>
    <col min="9224" max="9224" width="12.5546875" bestFit="1" customWidth="1"/>
    <col min="9225" max="9225" width="10.88671875" customWidth="1"/>
    <col min="9226" max="9226" width="11" customWidth="1"/>
    <col min="9473" max="9473" width="11.109375" customWidth="1"/>
    <col min="9474" max="9474" width="5.109375" customWidth="1"/>
    <col min="9475" max="9475" width="38.5546875" customWidth="1"/>
    <col min="9476" max="9476" width="14" bestFit="1" customWidth="1"/>
    <col min="9477" max="9477" width="43.88671875" customWidth="1"/>
    <col min="9478" max="9478" width="14.88671875" customWidth="1"/>
    <col min="9479" max="9479" width="67.109375" customWidth="1"/>
    <col min="9480" max="9480" width="12.5546875" bestFit="1" customWidth="1"/>
    <col min="9481" max="9481" width="10.88671875" customWidth="1"/>
    <col min="9482" max="9482" width="11" customWidth="1"/>
    <col min="9729" max="9729" width="11.109375" customWidth="1"/>
    <col min="9730" max="9730" width="5.109375" customWidth="1"/>
    <col min="9731" max="9731" width="38.5546875" customWidth="1"/>
    <col min="9732" max="9732" width="14" bestFit="1" customWidth="1"/>
    <col min="9733" max="9733" width="43.88671875" customWidth="1"/>
    <col min="9734" max="9734" width="14.88671875" customWidth="1"/>
    <col min="9735" max="9735" width="67.109375" customWidth="1"/>
    <col min="9736" max="9736" width="12.5546875" bestFit="1" customWidth="1"/>
    <col min="9737" max="9737" width="10.88671875" customWidth="1"/>
    <col min="9738" max="9738" width="11" customWidth="1"/>
    <col min="9985" max="9985" width="11.109375" customWidth="1"/>
    <col min="9986" max="9986" width="5.109375" customWidth="1"/>
    <col min="9987" max="9987" width="38.5546875" customWidth="1"/>
    <col min="9988" max="9988" width="14" bestFit="1" customWidth="1"/>
    <col min="9989" max="9989" width="43.88671875" customWidth="1"/>
    <col min="9990" max="9990" width="14.88671875" customWidth="1"/>
    <col min="9991" max="9991" width="67.109375" customWidth="1"/>
    <col min="9992" max="9992" width="12.5546875" bestFit="1" customWidth="1"/>
    <col min="9993" max="9993" width="10.88671875" customWidth="1"/>
    <col min="9994" max="9994" width="11" customWidth="1"/>
    <col min="10241" max="10241" width="11.109375" customWidth="1"/>
    <col min="10242" max="10242" width="5.109375" customWidth="1"/>
    <col min="10243" max="10243" width="38.5546875" customWidth="1"/>
    <col min="10244" max="10244" width="14" bestFit="1" customWidth="1"/>
    <col min="10245" max="10245" width="43.88671875" customWidth="1"/>
    <col min="10246" max="10246" width="14.88671875" customWidth="1"/>
    <col min="10247" max="10247" width="67.109375" customWidth="1"/>
    <col min="10248" max="10248" width="12.5546875" bestFit="1" customWidth="1"/>
    <col min="10249" max="10249" width="10.88671875" customWidth="1"/>
    <col min="10250" max="10250" width="11" customWidth="1"/>
    <col min="10497" max="10497" width="11.109375" customWidth="1"/>
    <col min="10498" max="10498" width="5.109375" customWidth="1"/>
    <col min="10499" max="10499" width="38.5546875" customWidth="1"/>
    <col min="10500" max="10500" width="14" bestFit="1" customWidth="1"/>
    <col min="10501" max="10501" width="43.88671875" customWidth="1"/>
    <col min="10502" max="10502" width="14.88671875" customWidth="1"/>
    <col min="10503" max="10503" width="67.109375" customWidth="1"/>
    <col min="10504" max="10504" width="12.5546875" bestFit="1" customWidth="1"/>
    <col min="10505" max="10505" width="10.88671875" customWidth="1"/>
    <col min="10506" max="10506" width="11" customWidth="1"/>
    <col min="10753" max="10753" width="11.109375" customWidth="1"/>
    <col min="10754" max="10754" width="5.109375" customWidth="1"/>
    <col min="10755" max="10755" width="38.5546875" customWidth="1"/>
    <col min="10756" max="10756" width="14" bestFit="1" customWidth="1"/>
    <col min="10757" max="10757" width="43.88671875" customWidth="1"/>
    <col min="10758" max="10758" width="14.88671875" customWidth="1"/>
    <col min="10759" max="10759" width="67.109375" customWidth="1"/>
    <col min="10760" max="10760" width="12.5546875" bestFit="1" customWidth="1"/>
    <col min="10761" max="10761" width="10.88671875" customWidth="1"/>
    <col min="10762" max="10762" width="11" customWidth="1"/>
    <col min="11009" max="11009" width="11.109375" customWidth="1"/>
    <col min="11010" max="11010" width="5.109375" customWidth="1"/>
    <col min="11011" max="11011" width="38.5546875" customWidth="1"/>
    <col min="11012" max="11012" width="14" bestFit="1" customWidth="1"/>
    <col min="11013" max="11013" width="43.88671875" customWidth="1"/>
    <col min="11014" max="11014" width="14.88671875" customWidth="1"/>
    <col min="11015" max="11015" width="67.109375" customWidth="1"/>
    <col min="11016" max="11016" width="12.5546875" bestFit="1" customWidth="1"/>
    <col min="11017" max="11017" width="10.88671875" customWidth="1"/>
    <col min="11018" max="11018" width="11" customWidth="1"/>
    <col min="11265" max="11265" width="11.109375" customWidth="1"/>
    <col min="11266" max="11266" width="5.109375" customWidth="1"/>
    <col min="11267" max="11267" width="38.5546875" customWidth="1"/>
    <col min="11268" max="11268" width="14" bestFit="1" customWidth="1"/>
    <col min="11269" max="11269" width="43.88671875" customWidth="1"/>
    <col min="11270" max="11270" width="14.88671875" customWidth="1"/>
    <col min="11271" max="11271" width="67.109375" customWidth="1"/>
    <col min="11272" max="11272" width="12.5546875" bestFit="1" customWidth="1"/>
    <col min="11273" max="11273" width="10.88671875" customWidth="1"/>
    <col min="11274" max="11274" width="11" customWidth="1"/>
    <col min="11521" max="11521" width="11.109375" customWidth="1"/>
    <col min="11522" max="11522" width="5.109375" customWidth="1"/>
    <col min="11523" max="11523" width="38.5546875" customWidth="1"/>
    <col min="11524" max="11524" width="14" bestFit="1" customWidth="1"/>
    <col min="11525" max="11525" width="43.88671875" customWidth="1"/>
    <col min="11526" max="11526" width="14.88671875" customWidth="1"/>
    <col min="11527" max="11527" width="67.109375" customWidth="1"/>
    <col min="11528" max="11528" width="12.5546875" bestFit="1" customWidth="1"/>
    <col min="11529" max="11529" width="10.88671875" customWidth="1"/>
    <col min="11530" max="11530" width="11" customWidth="1"/>
    <col min="11777" max="11777" width="11.109375" customWidth="1"/>
    <col min="11778" max="11778" width="5.109375" customWidth="1"/>
    <col min="11779" max="11779" width="38.5546875" customWidth="1"/>
    <col min="11780" max="11780" width="14" bestFit="1" customWidth="1"/>
    <col min="11781" max="11781" width="43.88671875" customWidth="1"/>
    <col min="11782" max="11782" width="14.88671875" customWidth="1"/>
    <col min="11783" max="11783" width="67.109375" customWidth="1"/>
    <col min="11784" max="11784" width="12.5546875" bestFit="1" customWidth="1"/>
    <col min="11785" max="11785" width="10.88671875" customWidth="1"/>
    <col min="11786" max="11786" width="11" customWidth="1"/>
    <col min="12033" max="12033" width="11.109375" customWidth="1"/>
    <col min="12034" max="12034" width="5.109375" customWidth="1"/>
    <col min="12035" max="12035" width="38.5546875" customWidth="1"/>
    <col min="12036" max="12036" width="14" bestFit="1" customWidth="1"/>
    <col min="12037" max="12037" width="43.88671875" customWidth="1"/>
    <col min="12038" max="12038" width="14.88671875" customWidth="1"/>
    <col min="12039" max="12039" width="67.109375" customWidth="1"/>
    <col min="12040" max="12040" width="12.5546875" bestFit="1" customWidth="1"/>
    <col min="12041" max="12041" width="10.88671875" customWidth="1"/>
    <col min="12042" max="12042" width="11" customWidth="1"/>
    <col min="12289" max="12289" width="11.109375" customWidth="1"/>
    <col min="12290" max="12290" width="5.109375" customWidth="1"/>
    <col min="12291" max="12291" width="38.5546875" customWidth="1"/>
    <col min="12292" max="12292" width="14" bestFit="1" customWidth="1"/>
    <col min="12293" max="12293" width="43.88671875" customWidth="1"/>
    <col min="12294" max="12294" width="14.88671875" customWidth="1"/>
    <col min="12295" max="12295" width="67.109375" customWidth="1"/>
    <col min="12296" max="12296" width="12.5546875" bestFit="1" customWidth="1"/>
    <col min="12297" max="12297" width="10.88671875" customWidth="1"/>
    <col min="12298" max="12298" width="11" customWidth="1"/>
    <col min="12545" max="12545" width="11.109375" customWidth="1"/>
    <col min="12546" max="12546" width="5.109375" customWidth="1"/>
    <col min="12547" max="12547" width="38.5546875" customWidth="1"/>
    <col min="12548" max="12548" width="14" bestFit="1" customWidth="1"/>
    <col min="12549" max="12549" width="43.88671875" customWidth="1"/>
    <col min="12550" max="12550" width="14.88671875" customWidth="1"/>
    <col min="12551" max="12551" width="67.109375" customWidth="1"/>
    <col min="12552" max="12552" width="12.5546875" bestFit="1" customWidth="1"/>
    <col min="12553" max="12553" width="10.88671875" customWidth="1"/>
    <col min="12554" max="12554" width="11" customWidth="1"/>
    <col min="12801" max="12801" width="11.109375" customWidth="1"/>
    <col min="12802" max="12802" width="5.109375" customWidth="1"/>
    <col min="12803" max="12803" width="38.5546875" customWidth="1"/>
    <col min="12804" max="12804" width="14" bestFit="1" customWidth="1"/>
    <col min="12805" max="12805" width="43.88671875" customWidth="1"/>
    <col min="12806" max="12806" width="14.88671875" customWidth="1"/>
    <col min="12807" max="12807" width="67.109375" customWidth="1"/>
    <col min="12808" max="12808" width="12.5546875" bestFit="1" customWidth="1"/>
    <col min="12809" max="12809" width="10.88671875" customWidth="1"/>
    <col min="12810" max="12810" width="11" customWidth="1"/>
    <col min="13057" max="13057" width="11.109375" customWidth="1"/>
    <col min="13058" max="13058" width="5.109375" customWidth="1"/>
    <col min="13059" max="13059" width="38.5546875" customWidth="1"/>
    <col min="13060" max="13060" width="14" bestFit="1" customWidth="1"/>
    <col min="13061" max="13061" width="43.88671875" customWidth="1"/>
    <col min="13062" max="13062" width="14.88671875" customWidth="1"/>
    <col min="13063" max="13063" width="67.109375" customWidth="1"/>
    <col min="13064" max="13064" width="12.5546875" bestFit="1" customWidth="1"/>
    <col min="13065" max="13065" width="10.88671875" customWidth="1"/>
    <col min="13066" max="13066" width="11" customWidth="1"/>
    <col min="13313" max="13313" width="11.109375" customWidth="1"/>
    <col min="13314" max="13314" width="5.109375" customWidth="1"/>
    <col min="13315" max="13315" width="38.5546875" customWidth="1"/>
    <col min="13316" max="13316" width="14" bestFit="1" customWidth="1"/>
    <col min="13317" max="13317" width="43.88671875" customWidth="1"/>
    <col min="13318" max="13318" width="14.88671875" customWidth="1"/>
    <col min="13319" max="13319" width="67.109375" customWidth="1"/>
    <col min="13320" max="13320" width="12.5546875" bestFit="1" customWidth="1"/>
    <col min="13321" max="13321" width="10.88671875" customWidth="1"/>
    <col min="13322" max="13322" width="11" customWidth="1"/>
    <col min="13569" max="13569" width="11.109375" customWidth="1"/>
    <col min="13570" max="13570" width="5.109375" customWidth="1"/>
    <col min="13571" max="13571" width="38.5546875" customWidth="1"/>
    <col min="13572" max="13572" width="14" bestFit="1" customWidth="1"/>
    <col min="13573" max="13573" width="43.88671875" customWidth="1"/>
    <col min="13574" max="13574" width="14.88671875" customWidth="1"/>
    <col min="13575" max="13575" width="67.109375" customWidth="1"/>
    <col min="13576" max="13576" width="12.5546875" bestFit="1" customWidth="1"/>
    <col min="13577" max="13577" width="10.88671875" customWidth="1"/>
    <col min="13578" max="13578" width="11" customWidth="1"/>
    <col min="13825" max="13825" width="11.109375" customWidth="1"/>
    <col min="13826" max="13826" width="5.109375" customWidth="1"/>
    <col min="13827" max="13827" width="38.5546875" customWidth="1"/>
    <col min="13828" max="13828" width="14" bestFit="1" customWidth="1"/>
    <col min="13829" max="13829" width="43.88671875" customWidth="1"/>
    <col min="13830" max="13830" width="14.88671875" customWidth="1"/>
    <col min="13831" max="13831" width="67.109375" customWidth="1"/>
    <col min="13832" max="13832" width="12.5546875" bestFit="1" customWidth="1"/>
    <col min="13833" max="13833" width="10.88671875" customWidth="1"/>
    <col min="13834" max="13834" width="11" customWidth="1"/>
    <col min="14081" max="14081" width="11.109375" customWidth="1"/>
    <col min="14082" max="14082" width="5.109375" customWidth="1"/>
    <col min="14083" max="14083" width="38.5546875" customWidth="1"/>
    <col min="14084" max="14084" width="14" bestFit="1" customWidth="1"/>
    <col min="14085" max="14085" width="43.88671875" customWidth="1"/>
    <col min="14086" max="14086" width="14.88671875" customWidth="1"/>
    <col min="14087" max="14087" width="67.109375" customWidth="1"/>
    <col min="14088" max="14088" width="12.5546875" bestFit="1" customWidth="1"/>
    <col min="14089" max="14089" width="10.88671875" customWidth="1"/>
    <col min="14090" max="14090" width="11" customWidth="1"/>
    <col min="14337" max="14337" width="11.109375" customWidth="1"/>
    <col min="14338" max="14338" width="5.109375" customWidth="1"/>
    <col min="14339" max="14339" width="38.5546875" customWidth="1"/>
    <col min="14340" max="14340" width="14" bestFit="1" customWidth="1"/>
    <col min="14341" max="14341" width="43.88671875" customWidth="1"/>
    <col min="14342" max="14342" width="14.88671875" customWidth="1"/>
    <col min="14343" max="14343" width="67.109375" customWidth="1"/>
    <col min="14344" max="14344" width="12.5546875" bestFit="1" customWidth="1"/>
    <col min="14345" max="14345" width="10.88671875" customWidth="1"/>
    <col min="14346" max="14346" width="11" customWidth="1"/>
    <col min="14593" max="14593" width="11.109375" customWidth="1"/>
    <col min="14594" max="14594" width="5.109375" customWidth="1"/>
    <col min="14595" max="14595" width="38.5546875" customWidth="1"/>
    <col min="14596" max="14596" width="14" bestFit="1" customWidth="1"/>
    <col min="14597" max="14597" width="43.88671875" customWidth="1"/>
    <col min="14598" max="14598" width="14.88671875" customWidth="1"/>
    <col min="14599" max="14599" width="67.109375" customWidth="1"/>
    <col min="14600" max="14600" width="12.5546875" bestFit="1" customWidth="1"/>
    <col min="14601" max="14601" width="10.88671875" customWidth="1"/>
    <col min="14602" max="14602" width="11" customWidth="1"/>
    <col min="14849" max="14849" width="11.109375" customWidth="1"/>
    <col min="14850" max="14850" width="5.109375" customWidth="1"/>
    <col min="14851" max="14851" width="38.5546875" customWidth="1"/>
    <col min="14852" max="14852" width="14" bestFit="1" customWidth="1"/>
    <col min="14853" max="14853" width="43.88671875" customWidth="1"/>
    <col min="14854" max="14854" width="14.88671875" customWidth="1"/>
    <col min="14855" max="14855" width="67.109375" customWidth="1"/>
    <col min="14856" max="14856" width="12.5546875" bestFit="1" customWidth="1"/>
    <col min="14857" max="14857" width="10.88671875" customWidth="1"/>
    <col min="14858" max="14858" width="11" customWidth="1"/>
    <col min="15105" max="15105" width="11.109375" customWidth="1"/>
    <col min="15106" max="15106" width="5.109375" customWidth="1"/>
    <col min="15107" max="15107" width="38.5546875" customWidth="1"/>
    <col min="15108" max="15108" width="14" bestFit="1" customWidth="1"/>
    <col min="15109" max="15109" width="43.88671875" customWidth="1"/>
    <col min="15110" max="15110" width="14.88671875" customWidth="1"/>
    <col min="15111" max="15111" width="67.109375" customWidth="1"/>
    <col min="15112" max="15112" width="12.5546875" bestFit="1" customWidth="1"/>
    <col min="15113" max="15113" width="10.88671875" customWidth="1"/>
    <col min="15114" max="15114" width="11" customWidth="1"/>
    <col min="15361" max="15361" width="11.109375" customWidth="1"/>
    <col min="15362" max="15362" width="5.109375" customWidth="1"/>
    <col min="15363" max="15363" width="38.5546875" customWidth="1"/>
    <col min="15364" max="15364" width="14" bestFit="1" customWidth="1"/>
    <col min="15365" max="15365" width="43.88671875" customWidth="1"/>
    <col min="15366" max="15366" width="14.88671875" customWidth="1"/>
    <col min="15367" max="15367" width="67.109375" customWidth="1"/>
    <col min="15368" max="15368" width="12.5546875" bestFit="1" customWidth="1"/>
    <col min="15369" max="15369" width="10.88671875" customWidth="1"/>
    <col min="15370" max="15370" width="11" customWidth="1"/>
    <col min="15617" max="15617" width="11.109375" customWidth="1"/>
    <col min="15618" max="15618" width="5.109375" customWidth="1"/>
    <col min="15619" max="15619" width="38.5546875" customWidth="1"/>
    <col min="15620" max="15620" width="14" bestFit="1" customWidth="1"/>
    <col min="15621" max="15621" width="43.88671875" customWidth="1"/>
    <col min="15622" max="15622" width="14.88671875" customWidth="1"/>
    <col min="15623" max="15623" width="67.109375" customWidth="1"/>
    <col min="15624" max="15624" width="12.5546875" bestFit="1" customWidth="1"/>
    <col min="15625" max="15625" width="10.88671875" customWidth="1"/>
    <col min="15626" max="15626" width="11" customWidth="1"/>
    <col min="15873" max="15873" width="11.109375" customWidth="1"/>
    <col min="15874" max="15874" width="5.109375" customWidth="1"/>
    <col min="15875" max="15875" width="38.5546875" customWidth="1"/>
    <col min="15876" max="15876" width="14" bestFit="1" customWidth="1"/>
    <col min="15877" max="15877" width="43.88671875" customWidth="1"/>
    <col min="15878" max="15878" width="14.88671875" customWidth="1"/>
    <col min="15879" max="15879" width="67.109375" customWidth="1"/>
    <col min="15880" max="15880" width="12.5546875" bestFit="1" customWidth="1"/>
    <col min="15881" max="15881" width="10.88671875" customWidth="1"/>
    <col min="15882" max="15882" width="11" customWidth="1"/>
    <col min="16129" max="16129" width="11.109375" customWidth="1"/>
    <col min="16130" max="16130" width="5.109375" customWidth="1"/>
    <col min="16131" max="16131" width="38.5546875" customWidth="1"/>
    <col min="16132" max="16132" width="14" bestFit="1" customWidth="1"/>
    <col min="16133" max="16133" width="43.88671875" customWidth="1"/>
    <col min="16134" max="16134" width="14.88671875" customWidth="1"/>
    <col min="16135" max="16135" width="67.109375" customWidth="1"/>
    <col min="16136" max="16136" width="12.5546875" bestFit="1" customWidth="1"/>
    <col min="16137" max="16137" width="10.88671875" customWidth="1"/>
    <col min="16138" max="16138" width="11" customWidth="1"/>
  </cols>
  <sheetData>
    <row r="1" spans="1:11" ht="22.5" customHeight="1" x14ac:dyDescent="0.3">
      <c r="A1" s="182" t="s">
        <v>80</v>
      </c>
      <c r="B1" s="183"/>
      <c r="C1" s="183"/>
      <c r="D1" s="183"/>
      <c r="E1" s="183"/>
      <c r="F1" s="184"/>
    </row>
    <row r="2" spans="1:11" ht="25.5" customHeight="1" x14ac:dyDescent="0.3">
      <c r="A2" s="37" t="s">
        <v>25</v>
      </c>
      <c r="B2" s="38" t="s">
        <v>26</v>
      </c>
      <c r="C2" s="38" t="s">
        <v>27</v>
      </c>
      <c r="D2" s="38" t="s">
        <v>28</v>
      </c>
      <c r="E2" s="38" t="s">
        <v>29</v>
      </c>
      <c r="F2" s="38" t="s">
        <v>30</v>
      </c>
      <c r="G2" s="38" t="s">
        <v>31</v>
      </c>
      <c r="H2" s="39" t="s">
        <v>32</v>
      </c>
      <c r="I2" s="39" t="s">
        <v>33</v>
      </c>
      <c r="J2" s="39" t="s">
        <v>34</v>
      </c>
    </row>
    <row r="3" spans="1:11" x14ac:dyDescent="0.3">
      <c r="A3" s="40"/>
      <c r="B3" s="41"/>
      <c r="C3" s="42" t="s">
        <v>81</v>
      </c>
      <c r="D3" s="42"/>
      <c r="E3" s="41" t="s">
        <v>35</v>
      </c>
      <c r="F3" s="41"/>
      <c r="G3" s="41"/>
      <c r="H3" s="43">
        <v>476667.31</v>
      </c>
      <c r="I3" s="44"/>
      <c r="J3" s="44"/>
      <c r="K3" s="150"/>
    </row>
    <row r="4" spans="1:11" x14ac:dyDescent="0.3">
      <c r="A4" s="45">
        <v>45317</v>
      </c>
      <c r="B4" s="139">
        <v>2</v>
      </c>
      <c r="C4" s="139" t="s">
        <v>143</v>
      </c>
      <c r="D4" s="139" t="s">
        <v>144</v>
      </c>
      <c r="E4" s="46"/>
      <c r="F4" s="47"/>
      <c r="G4" s="48" t="s">
        <v>82</v>
      </c>
      <c r="H4" s="44"/>
      <c r="I4" s="49">
        <v>3075.5</v>
      </c>
      <c r="J4" s="49"/>
      <c r="K4" s="82"/>
    </row>
    <row r="5" spans="1:11" x14ac:dyDescent="0.3">
      <c r="A5" s="45">
        <v>45320</v>
      </c>
      <c r="B5" s="46">
        <v>3</v>
      </c>
      <c r="C5" s="41" t="s">
        <v>36</v>
      </c>
      <c r="D5" s="41"/>
      <c r="E5" s="46"/>
      <c r="F5" s="47">
        <v>45264</v>
      </c>
      <c r="G5" s="48" t="s">
        <v>83</v>
      </c>
      <c r="H5" s="44"/>
      <c r="I5" s="49"/>
      <c r="J5" s="49">
        <v>76.64</v>
      </c>
      <c r="K5" s="177">
        <v>2023</v>
      </c>
    </row>
    <row r="6" spans="1:11" x14ac:dyDescent="0.3">
      <c r="A6" s="45">
        <v>45328</v>
      </c>
      <c r="B6" s="46">
        <v>4</v>
      </c>
      <c r="C6" s="41" t="s">
        <v>137</v>
      </c>
      <c r="D6" s="41"/>
      <c r="E6" s="46"/>
      <c r="F6" s="47"/>
      <c r="G6" s="48" t="s">
        <v>138</v>
      </c>
      <c r="H6" s="44"/>
      <c r="I6" s="49">
        <v>336</v>
      </c>
      <c r="J6" s="49"/>
      <c r="K6" s="82"/>
    </row>
    <row r="7" spans="1:11" x14ac:dyDescent="0.3">
      <c r="A7" s="45">
        <v>45330</v>
      </c>
      <c r="B7" s="139">
        <v>5</v>
      </c>
      <c r="C7" s="139" t="s">
        <v>84</v>
      </c>
      <c r="D7" s="139" t="s">
        <v>144</v>
      </c>
      <c r="E7" s="46"/>
      <c r="F7" s="47"/>
      <c r="G7" s="48" t="s">
        <v>85</v>
      </c>
      <c r="H7" s="44"/>
      <c r="I7" s="49">
        <v>77000</v>
      </c>
      <c r="J7" s="49"/>
      <c r="K7" s="82"/>
    </row>
    <row r="8" spans="1:11" x14ac:dyDescent="0.3">
      <c r="A8" s="45">
        <v>45335</v>
      </c>
      <c r="B8" s="139">
        <v>6</v>
      </c>
      <c r="C8" s="140" t="s">
        <v>86</v>
      </c>
      <c r="D8" s="160" t="s">
        <v>144</v>
      </c>
      <c r="E8" s="46"/>
      <c r="F8" s="47"/>
      <c r="G8" s="48" t="s">
        <v>87</v>
      </c>
      <c r="H8" s="44"/>
      <c r="I8" s="49">
        <v>3075.5</v>
      </c>
      <c r="J8" s="49"/>
      <c r="K8" s="82"/>
    </row>
    <row r="9" spans="1:11" x14ac:dyDescent="0.3">
      <c r="A9" s="45">
        <v>45342</v>
      </c>
      <c r="B9" s="139">
        <v>7</v>
      </c>
      <c r="C9" s="139" t="s">
        <v>88</v>
      </c>
      <c r="D9" s="139" t="s">
        <v>144</v>
      </c>
      <c r="E9" s="46"/>
      <c r="F9" s="47"/>
      <c r="G9" s="41" t="s">
        <v>89</v>
      </c>
      <c r="H9" s="44"/>
      <c r="I9" s="49">
        <v>20605.900000000001</v>
      </c>
      <c r="J9" s="49"/>
      <c r="K9" s="82"/>
    </row>
    <row r="10" spans="1:11" x14ac:dyDescent="0.3">
      <c r="A10" s="45">
        <v>45351</v>
      </c>
      <c r="B10" s="139">
        <v>8</v>
      </c>
      <c r="C10" s="140" t="s">
        <v>52</v>
      </c>
      <c r="D10" s="159" t="s">
        <v>144</v>
      </c>
      <c r="E10" s="46"/>
      <c r="F10" s="47"/>
      <c r="G10" s="48" t="s">
        <v>90</v>
      </c>
      <c r="H10" s="44"/>
      <c r="I10" s="49">
        <v>37828.699999999997</v>
      </c>
      <c r="J10" s="49"/>
      <c r="K10" s="82"/>
    </row>
    <row r="11" spans="1:11" x14ac:dyDescent="0.3">
      <c r="A11" s="45">
        <v>45358</v>
      </c>
      <c r="B11" s="139">
        <v>9</v>
      </c>
      <c r="C11" s="139" t="s">
        <v>91</v>
      </c>
      <c r="D11" s="139" t="s">
        <v>144</v>
      </c>
      <c r="E11" s="46"/>
      <c r="F11" s="47"/>
      <c r="G11" s="48" t="s">
        <v>92</v>
      </c>
      <c r="H11" s="44"/>
      <c r="I11" s="49">
        <v>6151</v>
      </c>
      <c r="J11" s="49"/>
      <c r="K11" s="82"/>
    </row>
    <row r="12" spans="1:11" x14ac:dyDescent="0.3">
      <c r="A12" s="45">
        <v>45414</v>
      </c>
      <c r="B12" s="143">
        <v>10</v>
      </c>
      <c r="C12" s="144" t="s">
        <v>37</v>
      </c>
      <c r="D12" s="141"/>
      <c r="E12" s="46"/>
      <c r="F12" s="47"/>
      <c r="G12" s="168" t="s">
        <v>54</v>
      </c>
      <c r="H12" s="44"/>
      <c r="I12" s="49"/>
      <c r="J12" s="49">
        <v>7934.46</v>
      </c>
      <c r="K12" s="177">
        <v>2023</v>
      </c>
    </row>
    <row r="13" spans="1:11" x14ac:dyDescent="0.3">
      <c r="A13" s="45">
        <v>45414</v>
      </c>
      <c r="B13" s="143">
        <v>10</v>
      </c>
      <c r="C13" s="143" t="s">
        <v>37</v>
      </c>
      <c r="D13" s="41"/>
      <c r="E13" s="46"/>
      <c r="F13" s="47"/>
      <c r="G13" s="168" t="s">
        <v>93</v>
      </c>
      <c r="H13" s="44"/>
      <c r="I13" s="49"/>
      <c r="J13" s="49">
        <v>6628.59</v>
      </c>
      <c r="K13" s="82"/>
    </row>
    <row r="14" spans="1:11" x14ac:dyDescent="0.3">
      <c r="A14" s="45">
        <v>45414</v>
      </c>
      <c r="B14" s="46">
        <v>10</v>
      </c>
      <c r="C14" s="41" t="s">
        <v>36</v>
      </c>
      <c r="D14" s="41"/>
      <c r="E14" s="46"/>
      <c r="F14" s="47">
        <v>45400</v>
      </c>
      <c r="G14" s="48" t="s">
        <v>94</v>
      </c>
      <c r="H14" s="44"/>
      <c r="I14" s="49"/>
      <c r="J14" s="49">
        <v>131.66999999999999</v>
      </c>
      <c r="K14" s="82"/>
    </row>
    <row r="15" spans="1:11" x14ac:dyDescent="0.3">
      <c r="A15" s="45">
        <v>45414</v>
      </c>
      <c r="B15" s="143">
        <v>10</v>
      </c>
      <c r="C15" s="144" t="s">
        <v>37</v>
      </c>
      <c r="D15" s="142"/>
      <c r="E15" s="46"/>
      <c r="F15" s="47"/>
      <c r="G15" s="168" t="s">
        <v>95</v>
      </c>
      <c r="H15" s="44"/>
      <c r="I15" s="49"/>
      <c r="J15" s="49">
        <v>6298.09</v>
      </c>
      <c r="K15" s="82"/>
    </row>
    <row r="16" spans="1:11" x14ac:dyDescent="0.3">
      <c r="A16" s="45">
        <v>45414</v>
      </c>
      <c r="B16" s="143">
        <v>10</v>
      </c>
      <c r="C16" s="144" t="s">
        <v>37</v>
      </c>
      <c r="D16" s="141"/>
      <c r="E16" s="46"/>
      <c r="F16" s="47"/>
      <c r="G16" s="168" t="s">
        <v>96</v>
      </c>
      <c r="H16" s="44"/>
      <c r="I16" s="49"/>
      <c r="J16" s="49">
        <v>5231.8999999999996</v>
      </c>
      <c r="K16" s="82"/>
    </row>
    <row r="17" spans="1:13" x14ac:dyDescent="0.3">
      <c r="A17" s="45">
        <v>45476</v>
      </c>
      <c r="B17" s="157">
        <v>11</v>
      </c>
      <c r="C17" s="158" t="s">
        <v>139</v>
      </c>
      <c r="D17" s="141"/>
      <c r="E17" s="46"/>
      <c r="F17" s="47"/>
      <c r="G17" s="48"/>
      <c r="H17" s="44"/>
      <c r="I17" s="49"/>
      <c r="J17" s="49">
        <v>51.76</v>
      </c>
      <c r="K17" s="82"/>
    </row>
    <row r="18" spans="1:13" x14ac:dyDescent="0.3">
      <c r="A18" s="45">
        <v>45476</v>
      </c>
      <c r="B18" s="143">
        <v>11</v>
      </c>
      <c r="C18" s="144" t="s">
        <v>37</v>
      </c>
      <c r="D18" s="141"/>
      <c r="E18" s="46"/>
      <c r="F18" s="47"/>
      <c r="G18" s="168" t="s">
        <v>99</v>
      </c>
      <c r="H18" s="44"/>
      <c r="I18" s="49"/>
      <c r="J18" s="49">
        <v>6295.91</v>
      </c>
      <c r="K18" s="82"/>
    </row>
    <row r="19" spans="1:13" x14ac:dyDescent="0.3">
      <c r="A19" s="45">
        <v>45476</v>
      </c>
      <c r="B19" s="157">
        <v>11</v>
      </c>
      <c r="C19" s="158" t="s">
        <v>36</v>
      </c>
      <c r="D19" s="141"/>
      <c r="E19" s="46"/>
      <c r="F19" s="47">
        <v>45467</v>
      </c>
      <c r="G19" s="48" t="s">
        <v>97</v>
      </c>
      <c r="H19" s="44"/>
      <c r="I19" s="49"/>
      <c r="J19" s="49">
        <v>21.45</v>
      </c>
      <c r="K19" s="82"/>
    </row>
    <row r="20" spans="1:13" x14ac:dyDescent="0.3">
      <c r="A20" s="45">
        <v>45841</v>
      </c>
      <c r="B20" s="157">
        <v>11</v>
      </c>
      <c r="C20" s="158" t="s">
        <v>140</v>
      </c>
      <c r="D20" s="141"/>
      <c r="E20" s="46"/>
      <c r="F20" s="47">
        <v>45473</v>
      </c>
      <c r="G20" s="48" t="s">
        <v>141</v>
      </c>
      <c r="H20" s="44"/>
      <c r="I20" s="49"/>
      <c r="J20" s="49">
        <v>730</v>
      </c>
      <c r="K20" s="82"/>
    </row>
    <row r="21" spans="1:13" x14ac:dyDescent="0.3">
      <c r="A21" s="45">
        <v>45476</v>
      </c>
      <c r="B21" s="143">
        <v>11</v>
      </c>
      <c r="C21" s="143" t="s">
        <v>37</v>
      </c>
      <c r="D21" s="41"/>
      <c r="E21" s="46"/>
      <c r="F21" s="47"/>
      <c r="G21" s="168" t="s">
        <v>98</v>
      </c>
      <c r="H21" s="44"/>
      <c r="I21" s="49"/>
      <c r="J21" s="49">
        <v>9972.1</v>
      </c>
      <c r="K21" s="82"/>
    </row>
    <row r="22" spans="1:13" x14ac:dyDescent="0.3">
      <c r="A22" s="45">
        <v>45489</v>
      </c>
      <c r="B22" s="139">
        <v>12</v>
      </c>
      <c r="C22" s="140" t="s">
        <v>142</v>
      </c>
      <c r="D22" s="160" t="s">
        <v>144</v>
      </c>
      <c r="E22" s="46"/>
      <c r="F22" s="47"/>
      <c r="G22" s="48" t="s">
        <v>145</v>
      </c>
      <c r="H22" s="44"/>
      <c r="I22" s="49">
        <v>77000</v>
      </c>
      <c r="J22" s="49"/>
      <c r="K22" s="82"/>
    </row>
    <row r="23" spans="1:13" x14ac:dyDescent="0.3">
      <c r="A23" s="40">
        <v>45574</v>
      </c>
      <c r="B23" s="139">
        <v>13</v>
      </c>
      <c r="C23" s="139" t="s">
        <v>146</v>
      </c>
      <c r="D23" s="139" t="s">
        <v>144</v>
      </c>
      <c r="E23" s="41"/>
      <c r="F23" s="41"/>
      <c r="G23" s="41" t="s">
        <v>147</v>
      </c>
      <c r="H23" s="44"/>
      <c r="I23" s="161">
        <v>6151</v>
      </c>
      <c r="J23" s="44"/>
    </row>
    <row r="24" spans="1:13" x14ac:dyDescent="0.3">
      <c r="A24" s="40">
        <v>45582</v>
      </c>
      <c r="B24" s="139">
        <v>14</v>
      </c>
      <c r="C24" s="139" t="s">
        <v>148</v>
      </c>
      <c r="D24" s="139" t="s">
        <v>144</v>
      </c>
      <c r="E24" s="41"/>
      <c r="F24" s="41"/>
      <c r="G24" s="41" t="s">
        <v>149</v>
      </c>
      <c r="H24" s="44"/>
      <c r="I24" s="161">
        <v>76887.199999999997</v>
      </c>
      <c r="J24" s="44"/>
    </row>
    <row r="25" spans="1:13" x14ac:dyDescent="0.3">
      <c r="A25" s="40">
        <v>45635</v>
      </c>
      <c r="B25" s="157">
        <v>15</v>
      </c>
      <c r="C25" s="157" t="s">
        <v>128</v>
      </c>
      <c r="D25" s="157"/>
      <c r="E25" s="41"/>
      <c r="F25" s="47">
        <v>45615</v>
      </c>
      <c r="G25" s="41"/>
      <c r="H25" s="44"/>
      <c r="I25" s="161"/>
      <c r="J25" s="161">
        <v>24411.75</v>
      </c>
    </row>
    <row r="26" spans="1:13" x14ac:dyDescent="0.3">
      <c r="A26" s="40">
        <v>45635</v>
      </c>
      <c r="B26" s="157">
        <v>15</v>
      </c>
      <c r="C26" s="157" t="s">
        <v>150</v>
      </c>
      <c r="D26" s="157"/>
      <c r="E26" s="41"/>
      <c r="F26" s="47">
        <v>45630</v>
      </c>
      <c r="G26" s="142">
        <v>20240032</v>
      </c>
      <c r="H26" s="44"/>
      <c r="I26" s="161"/>
      <c r="J26" s="161">
        <v>7472.08</v>
      </c>
      <c r="M26">
        <v>2024</v>
      </c>
    </row>
    <row r="27" spans="1:13" x14ac:dyDescent="0.3">
      <c r="A27" s="40"/>
      <c r="B27" s="157"/>
      <c r="C27" s="157"/>
      <c r="D27" s="157"/>
      <c r="E27" s="41"/>
      <c r="F27" s="47"/>
      <c r="G27" s="142"/>
      <c r="H27" s="44"/>
      <c r="I27" s="161"/>
      <c r="J27" s="161"/>
      <c r="L27" s="174"/>
      <c r="M27" t="s">
        <v>162</v>
      </c>
    </row>
    <row r="28" spans="1:13" x14ac:dyDescent="0.3">
      <c r="A28" s="40"/>
      <c r="B28" s="157"/>
      <c r="C28" s="157"/>
      <c r="D28" s="157"/>
      <c r="E28" s="41"/>
      <c r="F28" s="41"/>
      <c r="G28" s="41"/>
      <c r="H28" s="44"/>
      <c r="I28" s="161"/>
      <c r="J28" s="44"/>
    </row>
    <row r="29" spans="1:13" ht="15" thickBot="1" x14ac:dyDescent="0.35">
      <c r="A29" s="40"/>
      <c r="B29" s="157"/>
      <c r="C29" s="157"/>
      <c r="D29" s="157"/>
      <c r="E29" s="41"/>
      <c r="F29" s="41"/>
      <c r="G29" s="41"/>
      <c r="H29" s="44"/>
      <c r="I29" s="161"/>
      <c r="J29" s="44"/>
    </row>
    <row r="30" spans="1:13" ht="15" thickBot="1" x14ac:dyDescent="0.35">
      <c r="A30" s="45"/>
      <c r="B30" s="41"/>
      <c r="C30" s="46"/>
      <c r="D30" s="46"/>
      <c r="E30" s="46"/>
      <c r="F30" s="47"/>
      <c r="G30" s="172" t="s">
        <v>151</v>
      </c>
      <c r="H30" s="173">
        <v>709521.71</v>
      </c>
      <c r="I30" s="80">
        <f>SUM(I4:I26)</f>
        <v>308110.8</v>
      </c>
      <c r="J30" s="80">
        <f>SUM(J5:J26)</f>
        <v>75256.400000000009</v>
      </c>
      <c r="K30" s="82"/>
    </row>
    <row r="31" spans="1:13" ht="15" thickBot="1" x14ac:dyDescent="0.35">
      <c r="A31" s="188" t="s">
        <v>152</v>
      </c>
      <c r="B31" s="189"/>
      <c r="C31" s="189"/>
      <c r="D31" s="189"/>
      <c r="E31" s="189"/>
      <c r="F31" s="189"/>
      <c r="G31" s="189"/>
      <c r="H31" s="189"/>
      <c r="I31" s="189"/>
      <c r="J31" s="190"/>
      <c r="K31" s="82"/>
    </row>
    <row r="32" spans="1:13" x14ac:dyDescent="0.3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82"/>
    </row>
    <row r="33" spans="1:13" x14ac:dyDescent="0.3">
      <c r="A33" s="45">
        <v>45672</v>
      </c>
      <c r="B33" s="46">
        <v>1</v>
      </c>
      <c r="C33" s="145" t="s">
        <v>133</v>
      </c>
      <c r="D33" s="142"/>
      <c r="E33" s="46"/>
      <c r="F33" s="47">
        <v>45596</v>
      </c>
      <c r="G33" s="163">
        <v>1800000974</v>
      </c>
      <c r="H33" s="44"/>
      <c r="I33" s="49"/>
      <c r="J33" s="49">
        <v>5768</v>
      </c>
      <c r="K33" s="175">
        <v>2024</v>
      </c>
    </row>
    <row r="34" spans="1:13" x14ac:dyDescent="0.3">
      <c r="A34" s="45">
        <v>45672</v>
      </c>
      <c r="B34" s="46">
        <v>1</v>
      </c>
      <c r="C34" s="145" t="s">
        <v>133</v>
      </c>
      <c r="D34" s="142"/>
      <c r="E34" s="46"/>
      <c r="F34" s="47">
        <v>45517</v>
      </c>
      <c r="G34" s="163">
        <v>1800000742</v>
      </c>
      <c r="H34" s="44"/>
      <c r="I34" s="49"/>
      <c r="J34" s="49">
        <v>5664</v>
      </c>
      <c r="K34" s="175">
        <v>2024</v>
      </c>
    </row>
    <row r="35" spans="1:13" x14ac:dyDescent="0.3">
      <c r="A35" s="45">
        <v>45680</v>
      </c>
      <c r="B35" s="46">
        <v>3</v>
      </c>
      <c r="C35" s="145" t="s">
        <v>133</v>
      </c>
      <c r="D35" s="142"/>
      <c r="E35" s="46"/>
      <c r="F35" s="47">
        <v>45657</v>
      </c>
      <c r="G35" s="163">
        <v>1800001159</v>
      </c>
      <c r="H35" s="44"/>
      <c r="I35" s="49"/>
      <c r="J35" s="49">
        <v>6730</v>
      </c>
      <c r="K35" s="175">
        <v>2024</v>
      </c>
    </row>
    <row r="36" spans="1:13" x14ac:dyDescent="0.3">
      <c r="A36" s="45">
        <v>45700</v>
      </c>
      <c r="B36" s="46">
        <v>3</v>
      </c>
      <c r="C36" s="144" t="s">
        <v>37</v>
      </c>
      <c r="D36" s="142"/>
      <c r="E36" s="46"/>
      <c r="F36" s="47"/>
      <c r="G36" s="169" t="s">
        <v>154</v>
      </c>
      <c r="H36" s="44"/>
      <c r="I36" s="49"/>
      <c r="J36" s="164">
        <v>5020.91</v>
      </c>
      <c r="K36" s="176">
        <v>2024</v>
      </c>
    </row>
    <row r="37" spans="1:13" x14ac:dyDescent="0.3">
      <c r="A37" s="45">
        <v>45700</v>
      </c>
      <c r="B37" s="46">
        <v>3</v>
      </c>
      <c r="C37" s="144" t="s">
        <v>37</v>
      </c>
      <c r="D37" s="142"/>
      <c r="E37" s="46"/>
      <c r="F37" s="47"/>
      <c r="G37" s="168" t="s">
        <v>155</v>
      </c>
      <c r="H37" s="44"/>
      <c r="I37" s="49"/>
      <c r="J37" s="49">
        <v>6424.47</v>
      </c>
      <c r="K37" s="176">
        <v>2024</v>
      </c>
    </row>
    <row r="38" spans="1:13" x14ac:dyDescent="0.3">
      <c r="A38" s="45">
        <v>45700</v>
      </c>
      <c r="B38" s="46">
        <v>3</v>
      </c>
      <c r="C38" s="144" t="s">
        <v>37</v>
      </c>
      <c r="D38" s="142"/>
      <c r="E38" s="46"/>
      <c r="F38" s="47"/>
      <c r="G38" s="168" t="s">
        <v>156</v>
      </c>
      <c r="H38" s="44"/>
      <c r="I38" s="49"/>
      <c r="J38" s="49">
        <v>5176.5600000000004</v>
      </c>
      <c r="K38" s="176">
        <v>2024</v>
      </c>
    </row>
    <row r="39" spans="1:13" x14ac:dyDescent="0.3">
      <c r="A39" s="45">
        <v>45700</v>
      </c>
      <c r="B39" s="46">
        <v>3</v>
      </c>
      <c r="C39" s="144" t="s">
        <v>37</v>
      </c>
      <c r="D39" s="142"/>
      <c r="E39" s="46"/>
      <c r="F39" s="47"/>
      <c r="G39" s="168" t="s">
        <v>157</v>
      </c>
      <c r="H39" s="44"/>
      <c r="I39" s="49"/>
      <c r="J39" s="49">
        <v>12885.06</v>
      </c>
      <c r="K39" s="176">
        <v>2024</v>
      </c>
    </row>
    <row r="40" spans="1:13" x14ac:dyDescent="0.3">
      <c r="A40" s="45">
        <v>45700</v>
      </c>
      <c r="B40" s="46">
        <v>3</v>
      </c>
      <c r="C40" s="144" t="s">
        <v>37</v>
      </c>
      <c r="D40" s="142"/>
      <c r="E40" s="46"/>
      <c r="F40" s="47"/>
      <c r="G40" s="168" t="s">
        <v>158</v>
      </c>
      <c r="H40" s="44"/>
      <c r="I40" s="49"/>
      <c r="J40" s="49">
        <v>7298.87</v>
      </c>
      <c r="K40" s="176">
        <v>2024</v>
      </c>
    </row>
    <row r="41" spans="1:13" x14ac:dyDescent="0.3">
      <c r="A41" s="45">
        <v>45700</v>
      </c>
      <c r="B41" s="46">
        <v>3</v>
      </c>
      <c r="C41" s="158" t="s">
        <v>153</v>
      </c>
      <c r="D41" s="142"/>
      <c r="E41" s="46"/>
      <c r="F41" s="47">
        <v>45614</v>
      </c>
      <c r="G41" s="170" t="s">
        <v>161</v>
      </c>
      <c r="H41" s="44"/>
      <c r="I41" s="49"/>
      <c r="J41" s="49">
        <v>85</v>
      </c>
      <c r="K41" s="176">
        <v>2024</v>
      </c>
    </row>
    <row r="42" spans="1:13" x14ac:dyDescent="0.3">
      <c r="A42" s="45"/>
      <c r="B42" s="46"/>
      <c r="C42" s="145"/>
      <c r="D42" s="142"/>
      <c r="E42" s="46"/>
      <c r="F42" s="47"/>
      <c r="G42" s="48"/>
      <c r="H42" s="44"/>
      <c r="I42" s="49"/>
      <c r="J42" s="147"/>
      <c r="K42" s="58"/>
      <c r="M42">
        <v>2024</v>
      </c>
    </row>
    <row r="43" spans="1:13" x14ac:dyDescent="0.3">
      <c r="A43" s="45"/>
      <c r="B43" s="46"/>
      <c r="C43" s="145"/>
      <c r="D43" s="142"/>
      <c r="E43" s="46"/>
      <c r="F43" s="47"/>
      <c r="G43" s="48"/>
      <c r="H43" s="44"/>
      <c r="I43" s="178">
        <v>308110.8</v>
      </c>
      <c r="J43" s="179">
        <v>130309.27</v>
      </c>
      <c r="K43" s="82"/>
      <c r="M43" s="19">
        <v>122298.17</v>
      </c>
    </row>
    <row r="44" spans="1:13" x14ac:dyDescent="0.3">
      <c r="A44" s="45"/>
      <c r="B44" s="46"/>
      <c r="C44" s="145"/>
      <c r="D44" s="142"/>
      <c r="E44" s="46"/>
      <c r="F44" s="47"/>
      <c r="G44" s="48"/>
      <c r="H44" s="44"/>
      <c r="I44" s="49"/>
      <c r="J44" s="147"/>
      <c r="K44" s="82"/>
    </row>
    <row r="45" spans="1:13" x14ac:dyDescent="0.3">
      <c r="A45" s="45"/>
      <c r="B45" s="46"/>
      <c r="C45" s="145"/>
      <c r="D45" s="142"/>
      <c r="E45" s="46"/>
      <c r="F45" s="47"/>
      <c r="G45" s="48"/>
      <c r="H45" s="44"/>
      <c r="I45" s="49"/>
      <c r="J45" s="147"/>
      <c r="K45" s="82"/>
    </row>
    <row r="46" spans="1:13" x14ac:dyDescent="0.3">
      <c r="A46" s="45"/>
      <c r="B46" s="46"/>
      <c r="C46" s="145"/>
      <c r="D46" s="142"/>
      <c r="E46" s="46"/>
      <c r="F46" s="47"/>
      <c r="G46" s="48"/>
      <c r="H46" s="44"/>
      <c r="I46" s="49"/>
      <c r="J46" s="147"/>
      <c r="K46" s="82"/>
    </row>
    <row r="47" spans="1:13" ht="15" thickBot="1" x14ac:dyDescent="0.35">
      <c r="A47" s="40"/>
      <c r="B47" s="41"/>
      <c r="C47" s="46"/>
      <c r="D47" s="46"/>
      <c r="E47" s="46"/>
      <c r="F47" s="47" t="s">
        <v>35</v>
      </c>
      <c r="G47" s="42"/>
      <c r="H47" s="43"/>
      <c r="I47" s="44"/>
      <c r="J47" s="44"/>
    </row>
    <row r="48" spans="1:13" ht="15" thickBot="1" x14ac:dyDescent="0.35">
      <c r="A48" s="185" t="s">
        <v>55</v>
      </c>
      <c r="B48" s="186"/>
      <c r="C48" s="186"/>
      <c r="D48" s="186"/>
      <c r="E48" s="186"/>
      <c r="F48" s="186"/>
      <c r="G48" s="186"/>
      <c r="H48" s="186"/>
      <c r="I48" s="186"/>
      <c r="J48" s="187"/>
    </row>
    <row r="49" spans="1:11" x14ac:dyDescent="0.3">
      <c r="A49" s="50"/>
      <c r="B49" s="46"/>
      <c r="C49" s="46"/>
      <c r="D49" s="46"/>
      <c r="E49" s="46"/>
      <c r="F49" s="83"/>
      <c r="G49" s="53"/>
      <c r="H49" s="52"/>
      <c r="I49" s="94"/>
      <c r="J49" s="95">
        <f>SUM(J5,J12)</f>
        <v>8011.1</v>
      </c>
      <c r="K49" s="177">
        <v>2023</v>
      </c>
    </row>
    <row r="50" spans="1:11" x14ac:dyDescent="0.3">
      <c r="A50" s="50"/>
      <c r="B50" s="46"/>
      <c r="C50" s="46"/>
      <c r="D50" s="46"/>
      <c r="E50" s="46"/>
      <c r="F50" s="51"/>
      <c r="G50" s="46"/>
      <c r="H50" s="52"/>
      <c r="I50" s="96">
        <f>SUM(I3:I24)</f>
        <v>308110.8</v>
      </c>
      <c r="J50" s="97">
        <v>122298.17</v>
      </c>
      <c r="K50" s="175">
        <v>2024</v>
      </c>
    </row>
    <row r="51" spans="1:11" x14ac:dyDescent="0.3">
      <c r="C51" s="150"/>
      <c r="H51" s="148" t="s">
        <v>53</v>
      </c>
      <c r="I51" s="86">
        <f>'OHbijdragen-contributions 2024 '!C20</f>
        <v>307774.8</v>
      </c>
      <c r="J51" s="86">
        <f>'Uitgaven - dépenses 2024'!D56</f>
        <v>122298.17000000001</v>
      </c>
    </row>
    <row r="52" spans="1:11" x14ac:dyDescent="0.3">
      <c r="I52" s="19" t="s">
        <v>163</v>
      </c>
    </row>
  </sheetData>
  <mergeCells count="3">
    <mergeCell ref="A1:F1"/>
    <mergeCell ref="A48:J48"/>
    <mergeCell ref="A31:J3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288EE5E40F7F4EB78445B33E4F5685" ma:contentTypeVersion="10" ma:contentTypeDescription="Crée un document." ma:contentTypeScope="" ma:versionID="45281a937f972b6f4548cd27c9cab830">
  <xsd:schema xmlns:xsd="http://www.w3.org/2001/XMLSchema" xmlns:xs="http://www.w3.org/2001/XMLSchema" xmlns:p="http://schemas.microsoft.com/office/2006/metadata/properties" xmlns:ns2="657b3340-59fa-42a1-8b06-28675393d23b" xmlns:ns3="41ac5e63-31ad-4bda-a697-567644a28b69" targetNamespace="http://schemas.microsoft.com/office/2006/metadata/properties" ma:root="true" ma:fieldsID="fc130ac1e28f91e515ebdf0c5c36d8cb" ns2:_="" ns3:_="">
    <xsd:import namespace="657b3340-59fa-42a1-8b06-28675393d23b"/>
    <xsd:import namespace="41ac5e63-31ad-4bda-a697-567644a28b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b3340-59fa-42a1-8b06-28675393d2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c214190e-a422-4378-9ad7-b2d6629fab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c5e63-31ad-4bda-a697-567644a28b6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4c61a87-7be4-4eca-be77-03c031b79342}" ma:internalName="TaxCatchAll" ma:showField="CatchAllData" ma:web="41ac5e63-31ad-4bda-a697-567644a28b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c5e63-31ad-4bda-a697-567644a28b69" xsi:nil="true"/>
    <lcf76f155ced4ddcb4097134ff3c332f xmlns="657b3340-59fa-42a1-8b06-28675393d23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5322CA-49BD-4AA9-AAAA-D8CC5534E7E2}"/>
</file>

<file path=customXml/itemProps2.xml><?xml version="1.0" encoding="utf-8"?>
<ds:datastoreItem xmlns:ds="http://schemas.openxmlformats.org/officeDocument/2006/customXml" ds:itemID="{83EBC825-3A29-46B7-A252-526FDFAA428F}"/>
</file>

<file path=customXml/itemProps3.xml><?xml version="1.0" encoding="utf-8"?>
<ds:datastoreItem xmlns:ds="http://schemas.openxmlformats.org/officeDocument/2006/customXml" ds:itemID="{CA525DD6-B734-4ED6-BC64-FE049064FD0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Uitgaven - dépenses 2024</vt:lpstr>
      <vt:lpstr>OHbijdragen-contributions 2024 </vt:lpstr>
      <vt:lpstr>Kasboek-livre de caisse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kvlae</dc:creator>
  <cp:lastModifiedBy>Beague Maïté</cp:lastModifiedBy>
  <cp:lastPrinted>2021-07-07T13:34:48Z</cp:lastPrinted>
  <dcterms:created xsi:type="dcterms:W3CDTF">2017-11-25T06:44:33Z</dcterms:created>
  <dcterms:modified xsi:type="dcterms:W3CDTF">2025-03-12T15:03:02Z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0x0101008B288EE5E40F7F4EB78445B33E4F5685</vt:lpwstr>
  </property>
</Properties>
</file>