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NCRK-CNDE\AAA - new shared drive\Finances - financiën\Rapport financier\2018\"/>
    </mc:Choice>
  </mc:AlternateContent>
  <bookViews>
    <workbookView xWindow="0" yWindow="0" windowWidth="14370" windowHeight="4635"/>
  </bookViews>
  <sheets>
    <sheet name="Uitgaven-Dépenses 2018" sheetId="2" r:id="rId1"/>
    <sheet name="Bijdragen-contributions 2018" sheetId="3" r:id="rId2"/>
    <sheet name="Kasboek-livre de caisse" sheetId="4" r:id="rId3"/>
  </sheets>
  <definedNames>
    <definedName name="_xlnm.Print_Area" localSheetId="2">'Kasboek-livre de caisse'!$A$81:$E$86</definedName>
    <definedName name="_xlnm.Print_Area" localSheetId="0">'Uitgaven-Dépenses 2018'!$A$2:$C$86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2" l="1"/>
  <c r="C82" i="2" l="1"/>
  <c r="C78" i="2"/>
  <c r="C72" i="2"/>
  <c r="C63" i="2"/>
  <c r="C59" i="2"/>
  <c r="C55" i="2"/>
  <c r="C49" i="2"/>
  <c r="C39" i="2"/>
  <c r="C32" i="2"/>
  <c r="C26" i="2"/>
  <c r="C21" i="2"/>
  <c r="C14" i="2" l="1"/>
  <c r="B63" i="2" l="1"/>
  <c r="B4" i="2" l="1"/>
  <c r="C4" i="2" l="1"/>
  <c r="E84" i="4" l="1"/>
  <c r="B84" i="4" l="1"/>
  <c r="D8" i="3" l="1"/>
  <c r="D16" i="3"/>
  <c r="D18" i="3"/>
  <c r="D20" i="3"/>
  <c r="D10" i="3"/>
  <c r="D12" i="3"/>
  <c r="D14" i="3"/>
  <c r="D6" i="3"/>
  <c r="D4" i="3"/>
  <c r="D84" i="4"/>
  <c r="C84" i="4"/>
  <c r="B86" i="2"/>
  <c r="E20" i="3" l="1"/>
  <c r="C20" i="3" l="1"/>
  <c r="B20" i="3"/>
  <c r="C19" i="2" l="1"/>
  <c r="C86" i="2" s="1"/>
</calcChain>
</file>

<file path=xl/sharedStrings.xml><?xml version="1.0" encoding="utf-8"?>
<sst xmlns="http://schemas.openxmlformats.org/spreadsheetml/2006/main" count="225" uniqueCount="181">
  <si>
    <t>Activiteit 3.4. Internationale conferentie indicatoren</t>
  </si>
  <si>
    <t>Besloten werkgroepen</t>
  </si>
  <si>
    <t>Plenaire sessie</t>
  </si>
  <si>
    <t xml:space="preserve">Output conferentie </t>
  </si>
  <si>
    <t>Personeelskosten</t>
  </si>
  <si>
    <t>Voorzitter</t>
  </si>
  <si>
    <t>Attaché A11 NL</t>
  </si>
  <si>
    <t>Attaché A11 FR</t>
  </si>
  <si>
    <t>Niveau CA1</t>
  </si>
  <si>
    <t>Installatiekosten</t>
  </si>
  <si>
    <t>Aankoop computer + softwarelicentie en virusbescherming</t>
  </si>
  <si>
    <t>Activiteiten</t>
  </si>
  <si>
    <t xml:space="preserve">Activiteit 1.3: Verspreiding periodiek rapport VRK </t>
  </si>
  <si>
    <t>Vertaling rapport + antwoorden LOI naar het Duits</t>
  </si>
  <si>
    <t>Activiteit 3.2: ‘Userfriendly’ publicatie van de geactualiseerde Nationale Kinderrechtenindicatoren</t>
  </si>
  <si>
    <t>Grafische vormgeving</t>
  </si>
  <si>
    <t>Vertaling naar het Engels</t>
  </si>
  <si>
    <t>Drukwerk</t>
  </si>
  <si>
    <t>Activiteit 3.3: Specifieke enquêtes</t>
  </si>
  <si>
    <t>Gegevensverzameling</t>
  </si>
  <si>
    <t>Activiteit 4.1: Plenaire zittingen</t>
  </si>
  <si>
    <t>Vertolking</t>
  </si>
  <si>
    <t>Andere kosten (catering, …)</t>
  </si>
  <si>
    <t>Activiteit 4.2. Vergaderingen organen NCRK</t>
  </si>
  <si>
    <t xml:space="preserve">Bureau, ADV, GOV </t>
  </si>
  <si>
    <t xml:space="preserve">Activiteit 6.2: Raadpleging kinderen </t>
  </si>
  <si>
    <t>Eerste fase raadpleging - ontwikkeling methodologie</t>
  </si>
  <si>
    <t>Activiteit 7.4: Dagelijkse werking NCRK-Secretariaat</t>
  </si>
  <si>
    <t xml:space="preserve">Materiaal </t>
  </si>
  <si>
    <t>Telefonie</t>
  </si>
  <si>
    <t xml:space="preserve">Openbaar vervoer </t>
  </si>
  <si>
    <t>Boeken en tijdschriften</t>
  </si>
  <si>
    <t xml:space="preserve">Vertalingen </t>
  </si>
  <si>
    <t>Activiteit 8.1: Onderhoud website</t>
  </si>
  <si>
    <t>Domeinkosten</t>
  </si>
  <si>
    <t>Aankoop foto's website, onderhoud, training</t>
  </si>
  <si>
    <t>Activiteit 8.3: Missies en internationale conferenties</t>
  </si>
  <si>
    <t>Reis-en verblijfkosten</t>
  </si>
  <si>
    <t>Activiteit 8.5: Training</t>
  </si>
  <si>
    <t xml:space="preserve"> Deelname aan vormingen / seminaries</t>
  </si>
  <si>
    <t>Collège Commission communautaire française</t>
  </si>
  <si>
    <t>Collège réuni de la Commission communautaire commune</t>
  </si>
  <si>
    <t>Gouvernement Communauté française</t>
  </si>
  <si>
    <t>Gouvernement Communauté Germanophone</t>
  </si>
  <si>
    <t>Gouvernement de la Région Bruxelles - Capitale</t>
  </si>
  <si>
    <t>Gouvernement de la Région wallonne</t>
  </si>
  <si>
    <t>Vlaamse Regering</t>
  </si>
  <si>
    <t>Gouvernement fédéral</t>
  </si>
  <si>
    <t>NUMERO FACTURE</t>
  </si>
  <si>
    <t>RECETTES</t>
  </si>
  <si>
    <t>DEPENSES</t>
  </si>
  <si>
    <t>Contribution financière 2017/COL7/Colege COCOF/Commission 62.7</t>
  </si>
  <si>
    <t>MB0001064591 7/02 - 10/02/18</t>
  </si>
  <si>
    <t>Créance 9/01/2018</t>
  </si>
  <si>
    <t>Départ Mme Suprun (créance 9/01/18)</t>
  </si>
  <si>
    <t>BE020202-MB0001064591</t>
  </si>
  <si>
    <t>2018/Gouvernement C.G./Commission 62.7</t>
  </si>
  <si>
    <t>Frais conférence internationale 8-9/2/18</t>
  </si>
  <si>
    <t>Créance 18/1/18 (lunch nouvel an)</t>
  </si>
  <si>
    <t>Contribution 2018 CNDE</t>
  </si>
  <si>
    <t>2018-0090</t>
  </si>
  <si>
    <t>2018/004</t>
  </si>
  <si>
    <t>Conférence intern. 8 - 09/02/18</t>
  </si>
  <si>
    <t>039/2018</t>
  </si>
  <si>
    <t xml:space="preserve">Achat cartes visite </t>
  </si>
  <si>
    <t>Frais de transport conférence 11/2017</t>
  </si>
  <si>
    <t>Disque dur externe + USB</t>
  </si>
  <si>
    <t>0000082</t>
  </si>
  <si>
    <t>Achats aménagement Secrétariat CNDE</t>
  </si>
  <si>
    <t>18/16727/01/14433266/CNDE - Accord Coopération 19/09/05 - Subvention 2018</t>
  </si>
  <si>
    <t>1836900317</t>
  </si>
  <si>
    <t>201800030</t>
  </si>
  <si>
    <t>2018/Commission Communautaire CO</t>
  </si>
  <si>
    <t>Déclaration créance 15/03/18</t>
  </si>
  <si>
    <t>Déclaration créance 23/03/18</t>
  </si>
  <si>
    <t>466015</t>
  </si>
  <si>
    <t>609762/2018</t>
  </si>
  <si>
    <t>Mmes Karen Van Laethem et Anne Bourgeois</t>
  </si>
  <si>
    <t>2018/Vlaamse Regering/Commissie 62</t>
  </si>
  <si>
    <t>Créance 4/05/18</t>
  </si>
  <si>
    <t>AR. 17/470</t>
  </si>
  <si>
    <t>18/65195/01/18114083/2018/Gouvernement Communauté Française/Commission 62.7/1ere tranche</t>
  </si>
  <si>
    <t>RB Frais accueil secrétariat CNDE</t>
  </si>
  <si>
    <t>Déclaration créance 18/04/01</t>
  </si>
  <si>
    <t>Créance 12/06/18</t>
  </si>
  <si>
    <t>Créance 4/07/18</t>
  </si>
  <si>
    <t>Frais déplacements - note 27/08/2018</t>
  </si>
  <si>
    <t>Enquêtes spécifiques CNDE</t>
  </si>
  <si>
    <t>Déclaration créance 5/10/18</t>
  </si>
  <si>
    <t>4 factures - créance 8/11/18</t>
  </si>
  <si>
    <t>FV1-180.170</t>
  </si>
  <si>
    <t>209-2018</t>
  </si>
  <si>
    <t>I-0064870</t>
  </si>
  <si>
    <t>2018000148</t>
  </si>
  <si>
    <t>Note 13/12/18</t>
  </si>
  <si>
    <t>Note 29/11/18</t>
  </si>
  <si>
    <t>2018.PFV.091855</t>
  </si>
  <si>
    <t>Inkomsten 2017</t>
  </si>
  <si>
    <t>Uitgaven 2017</t>
  </si>
  <si>
    <t>Rechtzetting conferentie</t>
  </si>
  <si>
    <t>Vergissingen Cel Boekhouding</t>
  </si>
  <si>
    <t>Rechtzetting werkelijke inkomsten 2018</t>
  </si>
  <si>
    <t>Rechtzetting werkelijke uitgaven 2018</t>
  </si>
  <si>
    <t>Rechtzetting conferentie 1215,6 - (2*262,72)=690,16</t>
  </si>
  <si>
    <t>Posten beleidsplan</t>
  </si>
  <si>
    <t>Uitbetaling in twee schijven : 2340€ + 1160€</t>
  </si>
  <si>
    <t>(moderatie, vertaling, enz.)</t>
  </si>
  <si>
    <t>(verblijfs-en verplaatsingskosten, catering, enz.)</t>
  </si>
  <si>
    <t>(Vertaling Rapport)</t>
  </si>
  <si>
    <t>(Hardware en materiaal secretariaat)</t>
  </si>
  <si>
    <t>Representatiekosten</t>
  </si>
  <si>
    <t>Uitgaven 2018/Dépenses 2018</t>
  </si>
  <si>
    <t>Frais de personnel</t>
  </si>
  <si>
    <t>Frais d'installation</t>
  </si>
  <si>
    <t>Activités</t>
  </si>
  <si>
    <t>Présidente</t>
  </si>
  <si>
    <t>Activité 1.3 : Diffusion du rapport périodique étatique</t>
  </si>
  <si>
    <t>Activité 3.3 : Enquêtes spécifiques</t>
  </si>
  <si>
    <t xml:space="preserve">Activité 3.4 : Conférence internationale indicateurs </t>
  </si>
  <si>
    <t>Activité 4.1. Séances plénières</t>
  </si>
  <si>
    <t xml:space="preserve">Activité 4.2. Réunions organes CNDE </t>
  </si>
  <si>
    <t xml:space="preserve">Activité 6.2. : Consultation des enfants  </t>
  </si>
  <si>
    <t>Activité 7.4. : Fonctionnement journalier du secrétariat</t>
  </si>
  <si>
    <t>Activité 8.1 : Site web</t>
  </si>
  <si>
    <t>Activité 8.3 : Missions et conférences</t>
  </si>
  <si>
    <t>Activité 8.5 : Formations Secrétariat CNDE</t>
  </si>
  <si>
    <t>Uitgaven/Dépenses</t>
  </si>
  <si>
    <t>Kostenraming / budget attribué</t>
  </si>
  <si>
    <t>Postes plan de gestion</t>
  </si>
  <si>
    <t>(Matériel secrétariat et hardware)</t>
  </si>
  <si>
    <r>
      <t>Activité 3.2 : Publication ‘</t>
    </r>
    <r>
      <rPr>
        <i/>
        <sz val="12"/>
        <color rgb="FF4F81BD"/>
        <rFont val="Calibri"/>
        <family val="2"/>
      </rPr>
      <t>userfriendly’</t>
    </r>
    <r>
      <rPr>
        <sz val="12"/>
        <color rgb="FF4F81BD"/>
        <rFont val="Calibri"/>
        <family val="2"/>
      </rPr>
      <t xml:space="preserve"> des indicateurs actualisés</t>
    </r>
  </si>
  <si>
    <t>Achat ordinateur + licence et antivirus</t>
  </si>
  <si>
    <t>Traduction du rapport + réponses LOI vers l'Allemand</t>
  </si>
  <si>
    <t>(Traduction rapport)</t>
  </si>
  <si>
    <t>Mise en page graphique</t>
  </si>
  <si>
    <t>Traduction vers l'anglais</t>
  </si>
  <si>
    <t>Impression</t>
  </si>
  <si>
    <t>Collecte de données</t>
  </si>
  <si>
    <t>(Bedanking kinderen, Openbaar, diverse kosten)</t>
  </si>
  <si>
    <t xml:space="preserve">(Remerciements enfants, Transport, frais divers) </t>
  </si>
  <si>
    <t>Sessions fermées</t>
  </si>
  <si>
    <t>(Frais de transport et d'hébergement, catering, etc.)</t>
  </si>
  <si>
    <t>Session plénière</t>
  </si>
  <si>
    <t>(Moderation, traduction, etc.)</t>
  </si>
  <si>
    <t>Output conférence</t>
  </si>
  <si>
    <t>Traduction</t>
  </si>
  <si>
    <t>Autres frais (Catering, etc.)</t>
  </si>
  <si>
    <t>Première phase consultation - développement</t>
  </si>
  <si>
    <t>Matériel</t>
  </si>
  <si>
    <t>Transport en commun</t>
  </si>
  <si>
    <t xml:space="preserve">Livres et revues </t>
  </si>
  <si>
    <t>Traductions</t>
  </si>
  <si>
    <t>Frais de représentation</t>
  </si>
  <si>
    <t>Frais de domaine</t>
  </si>
  <si>
    <t>Achat de photo's site web, entretien, formation</t>
  </si>
  <si>
    <t>Frais de transport et d'hébergement</t>
  </si>
  <si>
    <t>Participation à des formations/séminaires</t>
  </si>
  <si>
    <t>Schijf 1 Personeelskosten</t>
  </si>
  <si>
    <t>Schijf 2 Personeelskosten</t>
  </si>
  <si>
    <t>Schijf 3 Personeelskosten</t>
  </si>
  <si>
    <t>Tranche 1 Frais de personne</t>
  </si>
  <si>
    <t>Tranche 2 Frais de personne</t>
  </si>
  <si>
    <t>Tranche 3 Frais de personne</t>
  </si>
  <si>
    <t>Tweede schijf wordt betaald in 2019, na ontvangst  bewijsstukken</t>
  </si>
  <si>
    <t>Overzicht kasboek 31/12/2018 - Aperçu livre de caisse 31/12/2018</t>
  </si>
  <si>
    <t>Ajustements recettes effectives 2018</t>
  </si>
  <si>
    <t>Ajustements dépenses effectives 2018</t>
  </si>
  <si>
    <t>INKOMSTEN</t>
  </si>
  <si>
    <t>UITGAVEN</t>
  </si>
  <si>
    <t>Téléphonie</t>
  </si>
  <si>
    <t>Tota(a)l Dépenses/uitgaven</t>
  </si>
  <si>
    <t xml:space="preserve">Totaal geraamd Budget/Budget total estimé </t>
  </si>
  <si>
    <t>Bijdragende overheid/Autorités contribuantes</t>
  </si>
  <si>
    <t>Toegekend budget/Budget attribué</t>
  </si>
  <si>
    <t>Ontvangen budget/Reçu</t>
  </si>
  <si>
    <t>Opmerkingen/Remarques</t>
  </si>
  <si>
    <t>Overheidsbijdragen-Contributions étatiques 2018</t>
  </si>
  <si>
    <t>Totaal/Total</t>
  </si>
  <si>
    <t xml:space="preserve">Uitstaande bijdrage/ Contributions dues </t>
  </si>
  <si>
    <t>Bijdragen 2017 /Contributions 2017</t>
  </si>
  <si>
    <t xml:space="preserve">La CNDE dispose d'un solde provenant du fonctionnement en sous-effectif de la Commission au cours des dernières années. Lors de la budgétisation pour l'année 2018 il a été décidé d'affecter ce solde à la mise en place de projets, permettant ainsi de budgétiser au-delà des revenus provenant des contributions étatiques annuelles. Les ressources humaines disponibles en 2018 n'ont néanmoins pas permis d'exécuter tous les projets planifiés. En effet, les tâches liées au processus de rapportage auprès du Comité des droits de l’enfant (exercice n’ayant plus eu lieu depuis 2011 et constituant une des mission principales de la Commission) ainsi que celles prises en charge dans la cadre du rapportage de grande envergure à l’Etude mondiale sur les enfants privés de leur liberté, ne demandant pas de budget particulier, ont demandé un travail considérable au secrétariat de la CNDE. Certaines activités ont ainsi dû être annulés, tandis que la réalisation d'autres a été postposée à 2019. De façon générale, le manque structurel de budget disponible pour la réalisation de projets (environ 9,000€ par an) est comblé par le solde constitué à cause du sous-effectif, cependant le manque de ressources humaines, également structurel, a pour résultat que certains projets ne peuvent être menés et / ou prennent du retard. En conclusion, la richesse du mandat de la CNDE et de ces accomplissements des dernières années, notamment en termes d’initiatives de récolte de données et de participation des enfants bénéficierait fortement d’une augmentation structurelle en ressources humaines et en budget affecté à la mise en œuvre de ces missions.
De NCRK beschikt over een uitstaand saldo, vergaard door de onderbemanning van de Commissie in de afgelopen jaren. Bij de budgettering voor het jaar 2018 is besloten om dit saldo te gebruiken voor de uitvoering van projecten, waardoor het mogelijk was om meer te begroten dan het totaal van de jaarlijkse overheidsbijdragen. De in 2018 beschikbare personeelsmiddelen maakten het echter niet mogelijk alle geplande projecten uit te voeren. De opdracht in verband met de rapportagecyclus aan het VN-Comité voor de Rechten van het Kind (een oefening die sinds 2011 niet meer had plaatsgevonden en die tot één van de belangrijkste opdrachten van de Commissie behoort) en de taken in verband met de grootschalige verslaggeving in kader van de UN Global Study on Children Deprived of Their Liberty, waarvoor geen specifiek budget nodig was, vergden immers veel werk van het NCRK-secretariaat. Sommige activiteiten moesten worden afgelast, terwijl anderen werden uitgesteld tot 2019. In het algemeen wordt het structurele gebrek aan beschikbare begroting voor de uitvoering van projecten (ongeveer 9.000 euro per jaar) opgevuld door het saldo dat wordt gevormd door de onderbemanning van de Commissie, doch het gebrek aan personeelsmiddelen, ook van structurele aard, heeft ook tot gevolg dat sommige projecten niet kunnen worden uitgevoerd en/of vertraging in de uitvoering ervan oplopen. Ter conclusie kan worden gesteld dat de veelzijdigheid en het potentieel van het mandaat en de verwezenlijkingen van de NCRK in de afgelopen jaren, met name op het gebied van initiatieven voor gegevensverzameling en kinderparticipatie, sterk gebaat zouden zijn bij een structurele toename van de personeelsmiddelen en het budget voor de uitvoering van deze opdrachten.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</si>
</sst>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6" x14ac:knownFonts="1">
    <font>
      <sz val="11"/>
      <color theme="1"/>
      <name val="Calibri"/>
      <family val="2"/>
      <scheme val="minor"/>
    </font>
    <font>
      <b/>
      <sz val="11"/>
      <color theme="1"/>
      <name val="Calibri"/>
      <family val="2"/>
      <scheme val="minor"/>
    </font>
    <font>
      <sz val="11"/>
      <name val="Calibri"/>
      <family val="2"/>
      <scheme val="minor"/>
    </font>
    <font>
      <b/>
      <sz val="14"/>
      <color theme="4"/>
      <name val="Calibri"/>
      <family val="2"/>
      <scheme val="minor"/>
    </font>
    <font>
      <b/>
      <sz val="12"/>
      <color theme="4"/>
      <name val="Calibri"/>
      <family val="2"/>
      <scheme val="minor"/>
    </font>
    <font>
      <sz val="11"/>
      <color theme="4"/>
      <name val="Calibri"/>
      <family val="2"/>
      <scheme val="minor"/>
    </font>
    <font>
      <b/>
      <sz val="16"/>
      <color theme="4"/>
      <name val="Calibri"/>
      <family val="2"/>
      <scheme val="minor"/>
    </font>
    <font>
      <b/>
      <sz val="11"/>
      <color theme="4"/>
      <name val="Calibri"/>
      <family val="2"/>
      <scheme val="minor"/>
    </font>
    <font>
      <sz val="11"/>
      <color theme="9" tint="-0.249977111117893"/>
      <name val="Calibri"/>
      <family val="2"/>
      <scheme val="minor"/>
    </font>
    <font>
      <sz val="11"/>
      <color theme="9"/>
      <name val="Calibri"/>
      <family val="2"/>
      <scheme val="minor"/>
    </font>
    <font>
      <sz val="11"/>
      <color theme="5"/>
      <name val="Calibri"/>
      <family val="2"/>
      <scheme val="minor"/>
    </font>
    <font>
      <sz val="12"/>
      <color theme="5"/>
      <name val="Calibri"/>
      <family val="2"/>
      <scheme val="minor"/>
    </font>
    <font>
      <sz val="20"/>
      <color theme="1"/>
      <name val="Calibri"/>
      <family val="2"/>
      <scheme val="minor"/>
    </font>
    <font>
      <sz val="11"/>
      <color theme="1"/>
      <name val="Calibri"/>
      <family val="2"/>
    </font>
    <font>
      <b/>
      <sz val="11"/>
      <color rgb="FF000000"/>
      <name val="Calibri"/>
      <family val="2"/>
    </font>
    <font>
      <b/>
      <sz val="14"/>
      <name val="Calibri"/>
      <family val="2"/>
      <scheme val="minor"/>
    </font>
    <font>
      <b/>
      <sz val="10"/>
      <name val="Arial"/>
      <family val="2"/>
    </font>
    <font>
      <sz val="10"/>
      <name val="Arial"/>
      <family val="2"/>
    </font>
    <font>
      <b/>
      <sz val="10"/>
      <color indexed="12"/>
      <name val="Arial"/>
      <family val="2"/>
    </font>
    <font>
      <sz val="9"/>
      <color indexed="9"/>
      <name val="Arial"/>
      <family val="2"/>
    </font>
    <font>
      <b/>
      <sz val="12"/>
      <color rgb="FF4472C4"/>
      <name val="Calibri"/>
      <family val="2"/>
    </font>
    <font>
      <b/>
      <sz val="16"/>
      <name val="Calibri"/>
      <family val="2"/>
      <scheme val="minor"/>
    </font>
    <font>
      <sz val="16"/>
      <color theme="1"/>
      <name val="Calibri"/>
      <family val="2"/>
      <scheme val="minor"/>
    </font>
    <font>
      <i/>
      <sz val="12"/>
      <color rgb="FF4F81BD"/>
      <name val="Calibri"/>
      <family val="2"/>
    </font>
    <font>
      <sz val="12"/>
      <color rgb="FF4F81BD"/>
      <name val="Calibri"/>
      <family val="2"/>
    </font>
    <font>
      <sz val="9"/>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6"/>
        <bgColor indexed="64"/>
      </patternFill>
    </fill>
    <fill>
      <patternFill patternType="solid">
        <fgColor theme="4" tint="0.79998168889431442"/>
        <bgColor indexed="64"/>
      </patternFill>
    </fill>
    <fill>
      <patternFill patternType="solid">
        <fgColor indexed="20"/>
        <bgColor indexed="24"/>
      </patternFill>
    </fill>
    <fill>
      <patternFill patternType="solid">
        <fgColor theme="4"/>
        <bgColor indexed="64"/>
      </patternFill>
    </fill>
    <fill>
      <patternFill patternType="solid">
        <fgColor theme="7" tint="0.79998168889431442"/>
        <bgColor indexed="64"/>
      </patternFill>
    </fill>
    <fill>
      <patternFill patternType="solid">
        <fgColor theme="4"/>
        <bgColor indexed="2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39">
    <xf numFmtId="0" fontId="0" fillId="0" borderId="0" xfId="0"/>
    <xf numFmtId="164" fontId="0" fillId="0" borderId="0" xfId="0" applyNumberFormat="1"/>
    <xf numFmtId="164" fontId="0" fillId="0" borderId="0" xfId="0" applyNumberFormat="1" applyFill="1" applyBorder="1"/>
    <xf numFmtId="0" fontId="13" fillId="0" borderId="0" xfId="0" applyFont="1" applyFill="1" applyBorder="1"/>
    <xf numFmtId="164" fontId="13" fillId="0" borderId="0" xfId="0" applyNumberFormat="1" applyFont="1" applyFill="1" applyBorder="1"/>
    <xf numFmtId="0" fontId="13" fillId="0" borderId="0" xfId="0" applyFont="1" applyFill="1" applyBorder="1" applyAlignment="1">
      <alignment wrapText="1"/>
    </xf>
    <xf numFmtId="0" fontId="0" fillId="3" borderId="0" xfId="0" applyFill="1"/>
    <xf numFmtId="0" fontId="17" fillId="2" borderId="0" xfId="0" applyFont="1" applyFill="1"/>
    <xf numFmtId="0" fontId="17" fillId="0" borderId="0" xfId="0" applyFont="1"/>
    <xf numFmtId="4" fontId="0" fillId="0" borderId="0" xfId="0" applyNumberFormat="1"/>
    <xf numFmtId="164" fontId="0" fillId="0" borderId="0" xfId="0" applyNumberFormat="1" applyBorder="1"/>
    <xf numFmtId="0" fontId="19" fillId="6" borderId="1" xfId="0" applyFont="1" applyFill="1" applyBorder="1" applyAlignment="1">
      <alignment horizontal="center" wrapText="1"/>
    </xf>
    <xf numFmtId="164" fontId="17" fillId="3" borderId="1" xfId="0" quotePrefix="1" applyNumberFormat="1" applyFont="1" applyFill="1" applyBorder="1"/>
    <xf numFmtId="4" fontId="16" fillId="0" borderId="0" xfId="0" applyNumberFormat="1" applyFont="1" applyBorder="1"/>
    <xf numFmtId="0" fontId="17" fillId="3" borderId="0" xfId="0" applyFont="1" applyFill="1"/>
    <xf numFmtId="0" fontId="17" fillId="0" borderId="0" xfId="0" applyFont="1" applyFill="1"/>
    <xf numFmtId="164" fontId="13" fillId="0" borderId="7" xfId="0" applyNumberFormat="1" applyFont="1" applyFill="1" applyBorder="1"/>
    <xf numFmtId="164" fontId="13" fillId="0" borderId="9" xfId="0" applyNumberFormat="1" applyFont="1" applyFill="1" applyBorder="1"/>
    <xf numFmtId="0" fontId="13" fillId="0" borderId="9" xfId="0" applyFont="1" applyFill="1" applyBorder="1"/>
    <xf numFmtId="0" fontId="13" fillId="0" borderId="9" xfId="0" applyFont="1" applyFill="1" applyBorder="1" applyAlignment="1">
      <alignment wrapText="1"/>
    </xf>
    <xf numFmtId="0" fontId="13" fillId="0" borderId="5" xfId="0" applyFont="1" applyFill="1" applyBorder="1"/>
    <xf numFmtId="164" fontId="20" fillId="5" borderId="1" xfId="0" applyNumberFormat="1" applyFont="1" applyFill="1" applyBorder="1" applyAlignment="1">
      <alignment horizontal="right"/>
    </xf>
    <xf numFmtId="164" fontId="20" fillId="5" borderId="3" xfId="0" applyNumberFormat="1" applyFont="1" applyFill="1" applyBorder="1" applyAlignment="1">
      <alignment horizontal="right"/>
    </xf>
    <xf numFmtId="164" fontId="20" fillId="5" borderId="4" xfId="0" applyNumberFormat="1" applyFont="1" applyFill="1" applyBorder="1" applyAlignment="1">
      <alignment horizontal="right"/>
    </xf>
    <xf numFmtId="0" fontId="0" fillId="0" borderId="0" xfId="0" applyAlignment="1">
      <alignment wrapText="1"/>
    </xf>
    <xf numFmtId="0" fontId="17" fillId="0" borderId="1" xfId="0" quotePrefix="1" applyFont="1" applyBorder="1" applyAlignment="1">
      <alignment wrapText="1"/>
    </xf>
    <xf numFmtId="0" fontId="0" fillId="0" borderId="1" xfId="0" quotePrefix="1" applyBorder="1" applyAlignment="1">
      <alignment wrapText="1"/>
    </xf>
    <xf numFmtId="3" fontId="0" fillId="0" borderId="1" xfId="0" quotePrefix="1" applyNumberFormat="1" applyBorder="1" applyAlignment="1">
      <alignment wrapText="1"/>
    </xf>
    <xf numFmtId="3" fontId="17" fillId="0" borderId="1" xfId="0" quotePrefix="1" applyNumberFormat="1" applyFont="1" applyBorder="1" applyAlignment="1">
      <alignment wrapText="1"/>
    </xf>
    <xf numFmtId="0" fontId="0" fillId="0" borderId="0" xfId="0" applyBorder="1" applyAlignment="1">
      <alignment wrapText="1"/>
    </xf>
    <xf numFmtId="164" fontId="13" fillId="0" borderId="7" xfId="0" applyNumberFormat="1" applyFont="1" applyFill="1" applyBorder="1" applyAlignment="1"/>
    <xf numFmtId="0" fontId="20" fillId="5" borderId="2" xfId="0" applyFont="1" applyFill="1" applyBorder="1" applyAlignment="1">
      <alignment horizontal="left" wrapText="1"/>
    </xf>
    <xf numFmtId="0" fontId="14" fillId="0" borderId="6" xfId="0" applyFont="1" applyFill="1" applyBorder="1" applyAlignment="1">
      <alignment wrapText="1"/>
    </xf>
    <xf numFmtId="164" fontId="0" fillId="0" borderId="0" xfId="0" applyNumberFormat="1" applyAlignment="1">
      <alignment wrapText="1"/>
    </xf>
    <xf numFmtId="164" fontId="17" fillId="8" borderId="1" xfId="0" quotePrefix="1" applyNumberFormat="1" applyFont="1" applyFill="1" applyBorder="1"/>
    <xf numFmtId="164" fontId="18" fillId="0" borderId="0" xfId="0" applyNumberFormat="1" applyFont="1" applyFill="1" applyBorder="1"/>
    <xf numFmtId="164" fontId="18" fillId="0" borderId="1" xfId="0" applyNumberFormat="1" applyFont="1" applyFill="1" applyBorder="1"/>
    <xf numFmtId="164" fontId="1" fillId="7" borderId="1" xfId="0" applyNumberFormat="1" applyFont="1" applyFill="1" applyBorder="1"/>
    <xf numFmtId="164" fontId="19" fillId="6" borderId="1" xfId="0" applyNumberFormat="1" applyFont="1" applyFill="1" applyBorder="1" applyAlignment="1">
      <alignment horizontal="center" wrapText="1"/>
    </xf>
    <xf numFmtId="164" fontId="16" fillId="0" borderId="1" xfId="0" applyNumberFormat="1" applyFont="1" applyFill="1" applyBorder="1"/>
    <xf numFmtId="164" fontId="16" fillId="7" borderId="1" xfId="0" applyNumberFormat="1" applyFont="1" applyFill="1" applyBorder="1"/>
    <xf numFmtId="4" fontId="17" fillId="4" borderId="0" xfId="0" applyNumberFormat="1" applyFont="1" applyFill="1" applyBorder="1"/>
    <xf numFmtId="164" fontId="17" fillId="0" borderId="1" xfId="0" applyNumberFormat="1" applyFont="1" applyBorder="1"/>
    <xf numFmtId="164" fontId="17" fillId="8" borderId="0" xfId="0" applyNumberFormat="1" applyFont="1" applyFill="1" applyBorder="1"/>
    <xf numFmtId="164" fontId="0" fillId="8" borderId="1" xfId="0" quotePrefix="1" applyNumberFormat="1" applyFont="1" applyFill="1" applyBorder="1"/>
    <xf numFmtId="164" fontId="17" fillId="8" borderId="1" xfId="0" applyNumberFormat="1" applyFont="1" applyFill="1" applyBorder="1"/>
    <xf numFmtId="164" fontId="0" fillId="0" borderId="1" xfId="0" applyNumberFormat="1" applyFont="1" applyBorder="1"/>
    <xf numFmtId="164" fontId="17" fillId="0" borderId="1" xfId="0" applyNumberFormat="1" applyFont="1" applyFill="1" applyBorder="1"/>
    <xf numFmtId="164" fontId="17" fillId="2" borderId="1" xfId="0" applyNumberFormat="1" applyFont="1" applyFill="1" applyBorder="1"/>
    <xf numFmtId="164" fontId="0" fillId="3" borderId="0" xfId="0" applyNumberFormat="1" applyFont="1" applyFill="1"/>
    <xf numFmtId="164" fontId="0" fillId="8" borderId="0" xfId="0" applyNumberFormat="1" applyFont="1" applyFill="1"/>
    <xf numFmtId="164" fontId="17" fillId="4" borderId="1" xfId="0" applyNumberFormat="1" applyFont="1" applyFill="1" applyBorder="1"/>
    <xf numFmtId="164" fontId="17" fillId="8" borderId="2" xfId="0" applyNumberFormat="1" applyFont="1" applyFill="1" applyBorder="1"/>
    <xf numFmtId="164" fontId="0" fillId="2" borderId="1" xfId="0" quotePrefix="1" applyNumberFormat="1" applyFont="1" applyFill="1" applyBorder="1"/>
    <xf numFmtId="164" fontId="0" fillId="2" borderId="0" xfId="0" applyNumberFormat="1" applyFont="1" applyFill="1"/>
    <xf numFmtId="164" fontId="17" fillId="3" borderId="1" xfId="0" applyNumberFormat="1" applyFont="1" applyFill="1" applyBorder="1"/>
    <xf numFmtId="164" fontId="19" fillId="9" borderId="0" xfId="0" applyNumberFormat="1" applyFont="1" applyFill="1" applyBorder="1" applyAlignment="1">
      <alignment horizontal="center" wrapText="1"/>
    </xf>
    <xf numFmtId="0" fontId="21" fillId="7" borderId="9" xfId="0" applyFont="1" applyFill="1" applyBorder="1" applyAlignment="1">
      <alignment horizontal="left" vertical="top" wrapText="1"/>
    </xf>
    <xf numFmtId="164" fontId="21" fillId="7" borderId="9" xfId="0" applyNumberFormat="1" applyFont="1" applyFill="1" applyBorder="1" applyAlignment="1">
      <alignment horizontal="left" vertical="top" wrapText="1"/>
    </xf>
    <xf numFmtId="0" fontId="21" fillId="7" borderId="9" xfId="0" applyFont="1" applyFill="1" applyBorder="1" applyAlignment="1">
      <alignment horizontal="right" vertical="top" wrapText="1"/>
    </xf>
    <xf numFmtId="0" fontId="0" fillId="0" borderId="6" xfId="0" applyBorder="1" applyAlignment="1">
      <alignment vertical="top" wrapText="1"/>
    </xf>
    <xf numFmtId="0" fontId="0" fillId="0" borderId="0" xfId="0" applyAlignment="1">
      <alignment horizontal="right" vertical="top" wrapText="1"/>
    </xf>
    <xf numFmtId="0" fontId="5" fillId="8" borderId="2" xfId="0" applyFont="1" applyFill="1" applyBorder="1" applyAlignment="1">
      <alignment vertical="top" wrapText="1"/>
    </xf>
    <xf numFmtId="0" fontId="2" fillId="0" borderId="6" xfId="0" applyFont="1" applyBorder="1" applyAlignment="1">
      <alignment vertical="top" wrapText="1"/>
    </xf>
    <xf numFmtId="0" fontId="0" fillId="0" borderId="0" xfId="0" applyAlignment="1">
      <alignment vertical="top" wrapText="1"/>
    </xf>
    <xf numFmtId="0" fontId="4" fillId="0" borderId="6" xfId="0" applyFont="1" applyBorder="1" applyAlignment="1">
      <alignment vertical="top" wrapText="1"/>
    </xf>
    <xf numFmtId="164" fontId="0" fillId="0" borderId="9" xfId="0" applyNumberFormat="1" applyBorder="1" applyAlignment="1">
      <alignment vertical="top" wrapText="1"/>
    </xf>
    <xf numFmtId="164" fontId="2" fillId="0" borderId="8" xfId="0" applyNumberFormat="1" applyFont="1" applyFill="1" applyBorder="1" applyAlignment="1">
      <alignment vertical="top" wrapText="1"/>
    </xf>
    <xf numFmtId="164" fontId="2" fillId="0" borderId="9" xfId="0" applyNumberFormat="1" applyFont="1" applyBorder="1" applyAlignment="1">
      <alignment vertical="top" wrapText="1"/>
    </xf>
    <xf numFmtId="0" fontId="2" fillId="0" borderId="9" xfId="0" applyFont="1" applyFill="1" applyBorder="1" applyAlignment="1">
      <alignment vertical="top" wrapText="1"/>
    </xf>
    <xf numFmtId="164" fontId="0" fillId="0" borderId="0" xfId="0" applyNumberFormat="1" applyAlignment="1">
      <alignment vertical="top" wrapText="1"/>
    </xf>
    <xf numFmtId="164" fontId="8" fillId="0" borderId="9" xfId="0" applyNumberFormat="1" applyFont="1" applyBorder="1" applyAlignment="1">
      <alignment vertical="top" wrapText="1"/>
    </xf>
    <xf numFmtId="164" fontId="2" fillId="0" borderId="9" xfId="0" applyNumberFormat="1" applyFont="1" applyFill="1" applyBorder="1" applyAlignment="1">
      <alignment vertical="top" wrapText="1"/>
    </xf>
    <xf numFmtId="164" fontId="2" fillId="0" borderId="5" xfId="0" applyNumberFormat="1" applyFont="1" applyFill="1" applyBorder="1" applyAlignment="1">
      <alignment vertical="top" wrapText="1"/>
    </xf>
    <xf numFmtId="0" fontId="11" fillId="0" borderId="6" xfId="0" applyFont="1" applyBorder="1" applyAlignment="1">
      <alignment vertical="top" wrapText="1"/>
    </xf>
    <xf numFmtId="164" fontId="2" fillId="0" borderId="7" xfId="0" applyNumberFormat="1" applyFont="1" applyFill="1" applyBorder="1" applyAlignment="1">
      <alignment vertical="top" wrapText="1"/>
    </xf>
    <xf numFmtId="0" fontId="0" fillId="0" borderId="0" xfId="0" applyFill="1" applyBorder="1" applyAlignment="1">
      <alignment vertical="top" wrapText="1"/>
    </xf>
    <xf numFmtId="0" fontId="2" fillId="0" borderId="6" xfId="0" applyFont="1" applyBorder="1" applyAlignment="1">
      <alignment horizontal="left" vertical="top" wrapText="1"/>
    </xf>
    <xf numFmtId="164" fontId="9" fillId="0" borderId="7" xfId="0" applyNumberFormat="1" applyFont="1" applyFill="1" applyBorder="1" applyAlignment="1">
      <alignment vertical="top" wrapText="1"/>
    </xf>
    <xf numFmtId="0" fontId="9" fillId="0" borderId="0" xfId="0" applyFont="1" applyFill="1" applyBorder="1" applyAlignment="1">
      <alignment vertical="top" wrapText="1"/>
    </xf>
    <xf numFmtId="164" fontId="0" fillId="0" borderId="0" xfId="0" applyNumberFormat="1" applyFill="1" applyBorder="1" applyAlignment="1">
      <alignment vertical="top" wrapText="1"/>
    </xf>
    <xf numFmtId="164" fontId="5" fillId="8" borderId="1" xfId="0" applyNumberFormat="1" applyFont="1" applyFill="1" applyBorder="1" applyAlignment="1">
      <alignment vertical="top" wrapText="1"/>
    </xf>
    <xf numFmtId="164" fontId="5" fillId="8" borderId="4" xfId="0" applyNumberFormat="1" applyFont="1" applyFill="1" applyBorder="1" applyAlignment="1">
      <alignment vertical="top" wrapText="1"/>
    </xf>
    <xf numFmtId="0" fontId="1" fillId="0" borderId="0" xfId="0" applyFont="1" applyFill="1" applyBorder="1" applyAlignment="1">
      <alignment vertical="top" wrapText="1"/>
    </xf>
    <xf numFmtId="164" fontId="1" fillId="0" borderId="0" xfId="0" applyNumberFormat="1" applyFont="1" applyFill="1" applyBorder="1" applyAlignment="1">
      <alignment vertical="top" wrapText="1"/>
    </xf>
    <xf numFmtId="0" fontId="9" fillId="0" borderId="6" xfId="0" applyFont="1" applyBorder="1" applyAlignment="1">
      <alignment vertical="top" wrapText="1"/>
    </xf>
    <xf numFmtId="164" fontId="9" fillId="0" borderId="9" xfId="0" applyNumberFormat="1" applyFont="1" applyBorder="1" applyAlignment="1">
      <alignment vertical="top" wrapText="1"/>
    </xf>
    <xf numFmtId="0" fontId="5" fillId="0" borderId="6" xfId="0" applyFont="1" applyBorder="1" applyAlignment="1">
      <alignment vertical="top" wrapText="1"/>
    </xf>
    <xf numFmtId="164" fontId="5" fillId="0" borderId="9" xfId="0" applyNumberFormat="1" applyFont="1" applyBorder="1" applyAlignment="1">
      <alignment vertical="top" wrapText="1"/>
    </xf>
    <xf numFmtId="14" fontId="0" fillId="0" borderId="0" xfId="0" applyNumberFormat="1" applyFill="1" applyBorder="1" applyAlignment="1">
      <alignment vertical="top" wrapText="1"/>
    </xf>
    <xf numFmtId="0" fontId="5" fillId="0" borderId="6" xfId="0" applyFont="1" applyFill="1" applyBorder="1" applyAlignment="1">
      <alignment vertical="top" wrapText="1"/>
    </xf>
    <xf numFmtId="164" fontId="5" fillId="0" borderId="8" xfId="0" applyNumberFormat="1" applyFont="1" applyFill="1" applyBorder="1" applyAlignment="1">
      <alignment vertical="top" wrapText="1"/>
    </xf>
    <xf numFmtId="0" fontId="2" fillId="0" borderId="6" xfId="0" applyFont="1" applyFill="1" applyBorder="1" applyAlignment="1">
      <alignment vertical="top" wrapText="1"/>
    </xf>
    <xf numFmtId="0" fontId="10" fillId="0" borderId="6" xfId="0" applyFont="1" applyBorder="1" applyAlignment="1">
      <alignment vertical="top" wrapText="1"/>
    </xf>
    <xf numFmtId="164" fontId="0" fillId="0" borderId="5" xfId="0" applyNumberFormat="1" applyBorder="1" applyAlignment="1">
      <alignment vertical="top" wrapText="1"/>
    </xf>
    <xf numFmtId="0" fontId="1" fillId="0" borderId="0" xfId="0" applyFont="1" applyFill="1" applyBorder="1" applyAlignment="1">
      <alignment horizontal="center" vertical="top" wrapText="1"/>
    </xf>
    <xf numFmtId="164" fontId="0" fillId="0" borderId="0" xfId="0" applyNumberFormat="1" applyFill="1" applyAlignment="1">
      <alignment vertical="top" wrapText="1"/>
    </xf>
    <xf numFmtId="164" fontId="2" fillId="0" borderId="0" xfId="0" applyNumberFormat="1" applyFont="1" applyFill="1" applyAlignment="1">
      <alignment vertical="top" wrapText="1"/>
    </xf>
    <xf numFmtId="0" fontId="3" fillId="0" borderId="0" xfId="0" applyFont="1" applyAlignment="1">
      <alignment vertical="top" wrapText="1"/>
    </xf>
    <xf numFmtId="164" fontId="3" fillId="0" borderId="0" xfId="0" applyNumberFormat="1" applyFont="1" applyFill="1" applyAlignment="1">
      <alignment vertical="top" wrapText="1"/>
    </xf>
    <xf numFmtId="164" fontId="15" fillId="0" borderId="0" xfId="0" applyNumberFormat="1" applyFont="1" applyFill="1" applyAlignment="1">
      <alignment vertical="top" wrapText="1"/>
    </xf>
    <xf numFmtId="0" fontId="2" fillId="0" borderId="0" xfId="0" applyFont="1" applyFill="1" applyAlignment="1">
      <alignment vertical="top" wrapText="1"/>
    </xf>
    <xf numFmtId="0" fontId="2" fillId="0" borderId="0" xfId="0" applyFont="1" applyFill="1" applyAlignment="1">
      <alignment horizontal="right" vertical="top" wrapText="1"/>
    </xf>
    <xf numFmtId="0" fontId="0" fillId="0" borderId="9" xfId="0" applyBorder="1" applyAlignment="1">
      <alignment horizontal="right" vertical="top" wrapText="1"/>
    </xf>
    <xf numFmtId="0" fontId="0" fillId="0" borderId="9" xfId="0" applyFill="1" applyBorder="1" applyAlignment="1">
      <alignment horizontal="right" vertical="top" wrapText="1"/>
    </xf>
    <xf numFmtId="164" fontId="0" fillId="0" borderId="9" xfId="0" applyNumberFormat="1" applyBorder="1" applyAlignment="1">
      <alignment horizontal="right" vertical="top" wrapText="1"/>
    </xf>
    <xf numFmtId="164" fontId="9" fillId="0" borderId="9" xfId="0" applyNumberFormat="1" applyFont="1" applyFill="1" applyBorder="1" applyAlignment="1">
      <alignment horizontal="right" vertical="top" wrapText="1"/>
    </xf>
    <xf numFmtId="0" fontId="0" fillId="0" borderId="9" xfId="0" applyNumberFormat="1" applyBorder="1" applyAlignment="1">
      <alignment horizontal="right" vertical="top" wrapText="1"/>
    </xf>
    <xf numFmtId="164" fontId="0" fillId="0" borderId="9" xfId="0" applyNumberFormat="1" applyFill="1" applyBorder="1" applyAlignment="1">
      <alignment horizontal="right" vertical="top" wrapText="1"/>
    </xf>
    <xf numFmtId="0" fontId="1" fillId="0" borderId="9" xfId="0" applyFont="1" applyFill="1" applyBorder="1" applyAlignment="1">
      <alignment horizontal="right" vertical="top" wrapText="1"/>
    </xf>
    <xf numFmtId="0" fontId="5" fillId="8" borderId="1" xfId="0" applyFont="1" applyFill="1" applyBorder="1" applyAlignment="1">
      <alignment horizontal="right" vertical="top" wrapText="1"/>
    </xf>
    <xf numFmtId="0" fontId="4" fillId="5" borderId="11" xfId="0" applyFont="1" applyFill="1" applyBorder="1" applyAlignment="1">
      <alignment vertical="top" wrapText="1"/>
    </xf>
    <xf numFmtId="164" fontId="7" fillId="5" borderId="12" xfId="0" applyNumberFormat="1" applyFont="1" applyFill="1" applyBorder="1" applyAlignment="1">
      <alignment vertical="top" wrapText="1"/>
    </xf>
    <xf numFmtId="164" fontId="7" fillId="5" borderId="13" xfId="0" applyNumberFormat="1" applyFont="1" applyFill="1" applyBorder="1" applyAlignment="1">
      <alignment vertical="top" wrapText="1"/>
    </xf>
    <xf numFmtId="0" fontId="4" fillId="5" borderId="14" xfId="0" applyFont="1" applyFill="1" applyBorder="1" applyAlignment="1">
      <alignment horizontal="right" vertical="top" wrapText="1"/>
    </xf>
    <xf numFmtId="164" fontId="4" fillId="5" borderId="12" xfId="0" applyNumberFormat="1" applyFont="1" applyFill="1" applyBorder="1" applyAlignment="1">
      <alignment vertical="top" wrapText="1"/>
    </xf>
    <xf numFmtId="164" fontId="4" fillId="5" borderId="13" xfId="0" applyNumberFormat="1" applyFont="1" applyFill="1" applyBorder="1" applyAlignment="1">
      <alignment vertical="top" wrapText="1"/>
    </xf>
    <xf numFmtId="164" fontId="6" fillId="5" borderId="12" xfId="0" applyNumberFormat="1" applyFont="1" applyFill="1" applyBorder="1" applyAlignment="1">
      <alignment vertical="top" wrapText="1"/>
    </xf>
    <xf numFmtId="164" fontId="6" fillId="5" borderId="13" xfId="0" applyNumberFormat="1" applyFont="1" applyFill="1" applyBorder="1" applyAlignment="1">
      <alignment vertical="top" wrapText="1"/>
    </xf>
    <xf numFmtId="164" fontId="19" fillId="9" borderId="1" xfId="0" applyNumberFormat="1" applyFont="1" applyFill="1" applyBorder="1" applyAlignment="1">
      <alignment horizontal="center" wrapText="1"/>
    </xf>
    <xf numFmtId="164" fontId="0" fillId="0" borderId="6" xfId="0" applyNumberFormat="1" applyBorder="1" applyAlignment="1">
      <alignment vertical="top" wrapText="1"/>
    </xf>
    <xf numFmtId="0" fontId="0" fillId="0" borderId="7" xfId="0" applyFill="1" applyBorder="1" applyAlignment="1">
      <alignment horizontal="right" vertical="top" wrapText="1"/>
    </xf>
    <xf numFmtId="164" fontId="2" fillId="0" borderId="6" xfId="0" applyNumberFormat="1" applyFont="1" applyBorder="1" applyAlignment="1">
      <alignment vertical="top" wrapText="1"/>
    </xf>
    <xf numFmtId="164" fontId="8" fillId="0" borderId="6" xfId="0" applyNumberFormat="1" applyFont="1" applyBorder="1" applyAlignment="1">
      <alignment vertical="top" wrapText="1"/>
    </xf>
    <xf numFmtId="0" fontId="0" fillId="0" borderId="7" xfId="0" applyBorder="1" applyAlignment="1">
      <alignment horizontal="right" vertical="top" wrapText="1"/>
    </xf>
    <xf numFmtId="0" fontId="6" fillId="5" borderId="11" xfId="0" applyFont="1" applyFill="1" applyBorder="1" applyAlignment="1">
      <alignment horizontal="right" vertical="top" wrapText="1"/>
    </xf>
    <xf numFmtId="0" fontId="6" fillId="5" borderId="14" xfId="0" applyFont="1" applyFill="1" applyBorder="1" applyAlignment="1">
      <alignment horizontal="left" vertical="top" wrapText="1"/>
    </xf>
    <xf numFmtId="0" fontId="20" fillId="5" borderId="2" xfId="0" applyFont="1" applyFill="1" applyBorder="1" applyAlignment="1">
      <alignment horizontal="left" vertical="top" wrapText="1"/>
    </xf>
    <xf numFmtId="164" fontId="20" fillId="5" borderId="1" xfId="0" applyNumberFormat="1" applyFont="1" applyFill="1" applyBorder="1" applyAlignment="1">
      <alignment horizontal="left" vertical="top"/>
    </xf>
    <xf numFmtId="164" fontId="20" fillId="5" borderId="4" xfId="0" applyNumberFormat="1" applyFont="1" applyFill="1" applyBorder="1" applyAlignment="1">
      <alignment horizontal="left" vertical="top" wrapText="1"/>
    </xf>
    <xf numFmtId="164" fontId="20" fillId="5" borderId="1" xfId="0" applyNumberFormat="1" applyFont="1" applyFill="1" applyBorder="1" applyAlignment="1">
      <alignment horizontal="left" vertical="top" wrapText="1"/>
    </xf>
    <xf numFmtId="164" fontId="20" fillId="5" borderId="3" xfId="0" applyNumberFormat="1" applyFont="1" applyFill="1" applyBorder="1" applyAlignment="1">
      <alignment horizontal="left" vertical="top" wrapText="1"/>
    </xf>
    <xf numFmtId="0" fontId="12" fillId="0" borderId="10" xfId="0" applyFont="1" applyBorder="1" applyAlignment="1">
      <alignment horizontal="center" vertical="top" wrapText="1"/>
    </xf>
    <xf numFmtId="0" fontId="12" fillId="0" borderId="0" xfId="0" applyFont="1" applyBorder="1" applyAlignment="1">
      <alignment horizontal="center" vertical="top" wrapText="1"/>
    </xf>
    <xf numFmtId="0" fontId="12" fillId="0" borderId="10" xfId="0" applyFont="1" applyBorder="1" applyAlignment="1">
      <alignment horizontal="center"/>
    </xf>
    <xf numFmtId="0" fontId="12" fillId="0" borderId="0" xfId="0" applyFont="1" applyBorder="1" applyAlignment="1">
      <alignment horizontal="center"/>
    </xf>
    <xf numFmtId="0" fontId="22" fillId="0" borderId="0" xfId="0" applyFont="1" applyBorder="1" applyAlignment="1">
      <alignment horizontal="center"/>
    </xf>
    <xf numFmtId="0" fontId="0" fillId="0" borderId="0" xfId="0" applyAlignment="1">
      <alignment horizontal="center" vertical="top" wrapText="1"/>
    </xf>
    <xf numFmtId="0" fontId="25"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abSelected="1" zoomScale="80" zoomScaleNormal="80" workbookViewId="0">
      <selection activeCell="G4" sqref="G4"/>
    </sheetView>
  </sheetViews>
  <sheetFormatPr baseColWidth="10" defaultColWidth="9.140625" defaultRowHeight="15" x14ac:dyDescent="0.25"/>
  <cols>
    <col min="1" max="1" width="62.7109375" style="64" bestFit="1" customWidth="1"/>
    <col min="2" max="2" width="21.5703125" style="70" bestFit="1" customWidth="1"/>
    <col min="3" max="3" width="27.85546875" style="101" customWidth="1"/>
    <col min="4" max="4" width="48.42578125" style="61" bestFit="1" customWidth="1"/>
    <col min="5" max="5" width="13.140625" style="64" customWidth="1"/>
    <col min="6" max="6" width="12.5703125" style="64" customWidth="1"/>
    <col min="7" max="7" width="16.85546875" style="64" bestFit="1" customWidth="1"/>
    <col min="8" max="16384" width="9.140625" style="64"/>
  </cols>
  <sheetData>
    <row r="1" spans="1:11" ht="174" customHeight="1" x14ac:dyDescent="0.25">
      <c r="A1" s="138" t="s">
        <v>180</v>
      </c>
      <c r="B1" s="137"/>
      <c r="C1" s="137"/>
      <c r="D1" s="137"/>
      <c r="E1" s="137"/>
      <c r="F1" s="137"/>
      <c r="G1" s="137"/>
      <c r="H1" s="137"/>
      <c r="I1" s="137"/>
      <c r="J1" s="137"/>
      <c r="K1" s="137"/>
    </row>
    <row r="2" spans="1:11" ht="26.25" x14ac:dyDescent="0.25">
      <c r="A2" s="132" t="s">
        <v>111</v>
      </c>
      <c r="B2" s="133"/>
      <c r="C2" s="133"/>
      <c r="D2" s="133"/>
    </row>
    <row r="3" spans="1:11" ht="42.75" thickBot="1" x14ac:dyDescent="0.3">
      <c r="A3" s="57" t="s">
        <v>104</v>
      </c>
      <c r="B3" s="58" t="s">
        <v>127</v>
      </c>
      <c r="C3" s="58" t="s">
        <v>126</v>
      </c>
      <c r="D3" s="59" t="s">
        <v>128</v>
      </c>
    </row>
    <row r="4" spans="1:11" ht="16.5" thickBot="1" x14ac:dyDescent="0.3">
      <c r="A4" s="111" t="s">
        <v>4</v>
      </c>
      <c r="B4" s="112">
        <f>SUM(B6:B9)</f>
        <v>219565.88000000003</v>
      </c>
      <c r="C4" s="113">
        <f>SUM(C10:C12)</f>
        <v>126948.45</v>
      </c>
      <c r="D4" s="114" t="s">
        <v>112</v>
      </c>
    </row>
    <row r="5" spans="1:11" ht="15.75" x14ac:dyDescent="0.25">
      <c r="A5" s="65"/>
      <c r="B5" s="120"/>
      <c r="C5" s="72"/>
      <c r="D5" s="124"/>
    </row>
    <row r="6" spans="1:11" x14ac:dyDescent="0.25">
      <c r="A6" s="60" t="s">
        <v>5</v>
      </c>
      <c r="B6" s="122">
        <v>87889.32</v>
      </c>
      <c r="C6" s="69"/>
      <c r="D6" s="124" t="s">
        <v>115</v>
      </c>
      <c r="E6" s="70"/>
    </row>
    <row r="7" spans="1:11" x14ac:dyDescent="0.25">
      <c r="A7" s="60" t="s">
        <v>6</v>
      </c>
      <c r="B7" s="122">
        <v>56092.639999999999</v>
      </c>
      <c r="C7" s="69"/>
      <c r="D7" s="124" t="s">
        <v>6</v>
      </c>
    </row>
    <row r="8" spans="1:11" x14ac:dyDescent="0.25">
      <c r="A8" s="60" t="s">
        <v>7</v>
      </c>
      <c r="B8" s="122">
        <v>56092.639999999999</v>
      </c>
      <c r="C8" s="69"/>
      <c r="D8" s="124" t="s">
        <v>7</v>
      </c>
    </row>
    <row r="9" spans="1:11" x14ac:dyDescent="0.25">
      <c r="A9" s="60" t="s">
        <v>8</v>
      </c>
      <c r="B9" s="122">
        <v>19491.28</v>
      </c>
      <c r="C9" s="69"/>
      <c r="D9" s="124" t="s">
        <v>8</v>
      </c>
    </row>
    <row r="10" spans="1:11" x14ac:dyDescent="0.25">
      <c r="A10" s="60" t="s">
        <v>157</v>
      </c>
      <c r="B10" s="123"/>
      <c r="C10" s="72">
        <v>79972.759999999995</v>
      </c>
      <c r="D10" s="121" t="s">
        <v>160</v>
      </c>
    </row>
    <row r="11" spans="1:11" x14ac:dyDescent="0.25">
      <c r="A11" s="60" t="s">
        <v>158</v>
      </c>
      <c r="B11" s="123"/>
      <c r="C11" s="72">
        <v>5055</v>
      </c>
      <c r="D11" s="121" t="s">
        <v>161</v>
      </c>
    </row>
    <row r="12" spans="1:11" x14ac:dyDescent="0.25">
      <c r="A12" s="60" t="s">
        <v>159</v>
      </c>
      <c r="B12" s="120"/>
      <c r="C12" s="72">
        <v>41920.69</v>
      </c>
      <c r="D12" s="121" t="s">
        <v>162</v>
      </c>
    </row>
    <row r="13" spans="1:11" ht="15.75" thickBot="1" x14ac:dyDescent="0.3">
      <c r="A13" s="60"/>
      <c r="B13" s="120"/>
      <c r="C13" s="72"/>
      <c r="D13" s="121"/>
    </row>
    <row r="14" spans="1:11" ht="16.5" thickBot="1" x14ac:dyDescent="0.3">
      <c r="A14" s="111" t="s">
        <v>9</v>
      </c>
      <c r="B14" s="112">
        <v>1500</v>
      </c>
      <c r="C14" s="113">
        <f>C17</f>
        <v>342.66</v>
      </c>
      <c r="D14" s="114" t="s">
        <v>113</v>
      </c>
    </row>
    <row r="15" spans="1:11" ht="15.75" x14ac:dyDescent="0.25">
      <c r="A15" s="74"/>
      <c r="B15" s="66"/>
      <c r="C15" s="75"/>
      <c r="D15" s="104"/>
      <c r="F15" s="76"/>
      <c r="G15" s="76"/>
    </row>
    <row r="16" spans="1:11" x14ac:dyDescent="0.25">
      <c r="A16" s="60" t="s">
        <v>10</v>
      </c>
      <c r="B16" s="68">
        <v>1500</v>
      </c>
      <c r="C16" s="70">
        <v>0</v>
      </c>
      <c r="D16" s="103" t="s">
        <v>131</v>
      </c>
      <c r="E16" s="76"/>
      <c r="F16" s="76"/>
      <c r="G16" s="76"/>
    </row>
    <row r="17" spans="1:7" x14ac:dyDescent="0.25">
      <c r="A17" s="77" t="s">
        <v>109</v>
      </c>
      <c r="B17" s="68"/>
      <c r="C17" s="75">
        <v>342.66</v>
      </c>
      <c r="D17" s="105" t="s">
        <v>129</v>
      </c>
      <c r="E17" s="76"/>
      <c r="F17" s="76"/>
      <c r="G17" s="76"/>
    </row>
    <row r="18" spans="1:7" ht="15.75" thickBot="1" x14ac:dyDescent="0.3">
      <c r="A18" s="60"/>
      <c r="B18" s="66"/>
      <c r="C18" s="75"/>
      <c r="D18" s="103"/>
      <c r="E18" s="76"/>
      <c r="F18" s="79"/>
      <c r="G18" s="79"/>
    </row>
    <row r="19" spans="1:7" ht="16.5" thickBot="1" x14ac:dyDescent="0.3">
      <c r="A19" s="111" t="s">
        <v>11</v>
      </c>
      <c r="B19" s="115">
        <f>SUM(B21,B26,B32,B39,B49,B55,B59,B63,B72,B78,B82)</f>
        <v>72715.520000000004</v>
      </c>
      <c r="C19" s="116">
        <f>SUM(C21,C26,C32,C39,C49,C55,C63,C72,C78,C82)</f>
        <v>26338.679999999997</v>
      </c>
      <c r="D19" s="114" t="s">
        <v>114</v>
      </c>
      <c r="E19" s="76"/>
      <c r="F19" s="76"/>
      <c r="G19" s="80"/>
    </row>
    <row r="20" spans="1:7" x14ac:dyDescent="0.25">
      <c r="A20" s="60"/>
      <c r="B20" s="66"/>
      <c r="C20" s="75"/>
      <c r="D20" s="103"/>
      <c r="E20" s="76"/>
      <c r="F20" s="76"/>
      <c r="G20" s="80"/>
    </row>
    <row r="21" spans="1:7" ht="30" x14ac:dyDescent="0.25">
      <c r="A21" s="62" t="s">
        <v>12</v>
      </c>
      <c r="B21" s="81">
        <v>2405.52</v>
      </c>
      <c r="C21" s="82">
        <f>C23</f>
        <v>3286.6</v>
      </c>
      <c r="D21" s="110" t="s">
        <v>116</v>
      </c>
      <c r="E21" s="83"/>
      <c r="F21" s="83"/>
      <c r="G21" s="84"/>
    </row>
    <row r="22" spans="1:7" x14ac:dyDescent="0.25">
      <c r="A22" s="60"/>
      <c r="B22" s="66"/>
      <c r="C22" s="75"/>
      <c r="D22" s="103"/>
      <c r="G22" s="70"/>
    </row>
    <row r="23" spans="1:7" ht="30" x14ac:dyDescent="0.25">
      <c r="A23" s="60" t="s">
        <v>13</v>
      </c>
      <c r="B23" s="66">
        <v>2405.52</v>
      </c>
      <c r="C23" s="75">
        <v>3286.6</v>
      </c>
      <c r="D23" s="103" t="s">
        <v>132</v>
      </c>
    </row>
    <row r="24" spans="1:7" x14ac:dyDescent="0.25">
      <c r="A24" s="63" t="s">
        <v>108</v>
      </c>
      <c r="B24" s="66"/>
      <c r="C24" s="69"/>
      <c r="D24" s="103" t="s">
        <v>133</v>
      </c>
    </row>
    <row r="25" spans="1:7" x14ac:dyDescent="0.25">
      <c r="A25" s="60"/>
      <c r="B25" s="66"/>
      <c r="C25" s="75"/>
      <c r="D25" s="103"/>
    </row>
    <row r="26" spans="1:7" ht="31.5" x14ac:dyDescent="0.25">
      <c r="A26" s="62" t="s">
        <v>14</v>
      </c>
      <c r="B26" s="81">
        <v>10000</v>
      </c>
      <c r="C26" s="82">
        <f>SUM(C28:C30)</f>
        <v>0</v>
      </c>
      <c r="D26" s="110" t="s">
        <v>130</v>
      </c>
    </row>
    <row r="27" spans="1:7" x14ac:dyDescent="0.25">
      <c r="A27" s="60"/>
      <c r="B27" s="66"/>
      <c r="C27" s="75"/>
      <c r="D27" s="103"/>
    </row>
    <row r="28" spans="1:7" x14ac:dyDescent="0.25">
      <c r="A28" s="60" t="s">
        <v>15</v>
      </c>
      <c r="B28" s="66">
        <v>2500</v>
      </c>
      <c r="C28" s="75">
        <v>0</v>
      </c>
      <c r="D28" s="103" t="s">
        <v>134</v>
      </c>
    </row>
    <row r="29" spans="1:7" x14ac:dyDescent="0.25">
      <c r="A29" s="60" t="s">
        <v>16</v>
      </c>
      <c r="B29" s="66">
        <v>5000</v>
      </c>
      <c r="C29" s="75">
        <v>0</v>
      </c>
      <c r="D29" s="103" t="s">
        <v>135</v>
      </c>
    </row>
    <row r="30" spans="1:7" x14ac:dyDescent="0.25">
      <c r="A30" s="60" t="s">
        <v>17</v>
      </c>
      <c r="B30" s="66">
        <v>2500</v>
      </c>
      <c r="C30" s="75">
        <v>0</v>
      </c>
      <c r="D30" s="103" t="s">
        <v>136</v>
      </c>
    </row>
    <row r="31" spans="1:7" x14ac:dyDescent="0.25">
      <c r="A31" s="60"/>
      <c r="B31" s="66"/>
      <c r="C31" s="75"/>
      <c r="D31" s="103"/>
    </row>
    <row r="32" spans="1:7" x14ac:dyDescent="0.25">
      <c r="A32" s="62" t="s">
        <v>18</v>
      </c>
      <c r="B32" s="81">
        <v>2250</v>
      </c>
      <c r="C32" s="82">
        <f>SUM(C34:C37)</f>
        <v>383.5</v>
      </c>
      <c r="D32" s="110" t="s">
        <v>117</v>
      </c>
    </row>
    <row r="33" spans="1:8" x14ac:dyDescent="0.25">
      <c r="A33" s="60"/>
      <c r="B33" s="66"/>
      <c r="C33" s="75"/>
      <c r="D33" s="105"/>
    </row>
    <row r="34" spans="1:8" x14ac:dyDescent="0.25">
      <c r="A34" s="60" t="s">
        <v>19</v>
      </c>
      <c r="B34" s="66">
        <v>750</v>
      </c>
      <c r="C34" s="75">
        <v>383.5</v>
      </c>
      <c r="D34" s="103" t="s">
        <v>137</v>
      </c>
      <c r="F34" s="84"/>
      <c r="G34" s="76"/>
      <c r="H34" s="76"/>
    </row>
    <row r="35" spans="1:8" x14ac:dyDescent="0.25">
      <c r="A35" s="63" t="s">
        <v>138</v>
      </c>
      <c r="B35" s="66"/>
      <c r="C35" s="75"/>
      <c r="D35" s="103" t="s">
        <v>139</v>
      </c>
      <c r="F35" s="84"/>
      <c r="G35" s="76"/>
      <c r="H35" s="76"/>
    </row>
    <row r="36" spans="1:8" x14ac:dyDescent="0.25">
      <c r="A36" s="85"/>
      <c r="B36" s="66"/>
      <c r="C36" s="69"/>
      <c r="D36" s="106"/>
      <c r="F36" s="84"/>
      <c r="G36" s="76"/>
      <c r="H36" s="76"/>
    </row>
    <row r="37" spans="1:8" x14ac:dyDescent="0.25">
      <c r="A37" s="60" t="s">
        <v>17</v>
      </c>
      <c r="B37" s="66">
        <v>1500</v>
      </c>
      <c r="C37" s="75">
        <v>0</v>
      </c>
      <c r="D37" s="103" t="s">
        <v>136</v>
      </c>
      <c r="F37" s="76"/>
      <c r="G37" s="76"/>
      <c r="H37" s="76"/>
    </row>
    <row r="38" spans="1:8" x14ac:dyDescent="0.25">
      <c r="A38" s="85"/>
      <c r="B38" s="86"/>
      <c r="C38" s="78"/>
      <c r="D38" s="103"/>
      <c r="F38" s="76"/>
      <c r="G38" s="76"/>
      <c r="H38" s="76"/>
    </row>
    <row r="39" spans="1:8" x14ac:dyDescent="0.25">
      <c r="A39" s="62" t="s">
        <v>0</v>
      </c>
      <c r="B39" s="81">
        <v>34750</v>
      </c>
      <c r="C39" s="82">
        <f>SUM(C41:C47)</f>
        <v>18768.71</v>
      </c>
      <c r="D39" s="110" t="s">
        <v>118</v>
      </c>
      <c r="F39" s="76"/>
      <c r="G39" s="76"/>
      <c r="H39" s="76"/>
    </row>
    <row r="40" spans="1:8" x14ac:dyDescent="0.25">
      <c r="A40" s="87"/>
      <c r="B40" s="88"/>
      <c r="C40" s="75"/>
      <c r="D40" s="103"/>
      <c r="F40" s="76"/>
      <c r="G40" s="76"/>
      <c r="H40" s="76"/>
    </row>
    <row r="41" spans="1:8" x14ac:dyDescent="0.25">
      <c r="A41" s="60" t="s">
        <v>1</v>
      </c>
      <c r="B41" s="68">
        <v>19250</v>
      </c>
      <c r="C41" s="75">
        <v>12476.55</v>
      </c>
      <c r="D41" s="105" t="s">
        <v>140</v>
      </c>
      <c r="F41" s="76"/>
      <c r="G41" s="76"/>
      <c r="H41" s="76"/>
    </row>
    <row r="42" spans="1:8" x14ac:dyDescent="0.25">
      <c r="A42" s="63" t="s">
        <v>107</v>
      </c>
      <c r="B42" s="86"/>
      <c r="C42" s="69"/>
      <c r="D42" s="105" t="s">
        <v>141</v>
      </c>
      <c r="F42" s="76"/>
      <c r="G42" s="76"/>
      <c r="H42" s="76"/>
    </row>
    <row r="43" spans="1:8" x14ac:dyDescent="0.25">
      <c r="A43" s="85"/>
      <c r="B43" s="86"/>
      <c r="C43" s="78"/>
      <c r="D43" s="105"/>
      <c r="F43" s="76"/>
      <c r="G43" s="76"/>
      <c r="H43" s="76"/>
    </row>
    <row r="44" spans="1:8" x14ac:dyDescent="0.25">
      <c r="A44" s="60" t="s">
        <v>2</v>
      </c>
      <c r="B44" s="66">
        <v>13000</v>
      </c>
      <c r="C44" s="75">
        <v>6292.16</v>
      </c>
      <c r="D44" s="103" t="s">
        <v>142</v>
      </c>
      <c r="F44" s="83"/>
      <c r="G44" s="83"/>
      <c r="H44" s="84"/>
    </row>
    <row r="45" spans="1:8" x14ac:dyDescent="0.25">
      <c r="A45" s="63" t="s">
        <v>106</v>
      </c>
      <c r="B45" s="86"/>
      <c r="C45" s="69"/>
      <c r="D45" s="103" t="s">
        <v>143</v>
      </c>
      <c r="F45" s="83"/>
      <c r="G45" s="83"/>
      <c r="H45" s="84"/>
    </row>
    <row r="46" spans="1:8" x14ac:dyDescent="0.25">
      <c r="A46" s="85"/>
      <c r="B46" s="86"/>
      <c r="C46" s="78"/>
      <c r="D46" s="105"/>
    </row>
    <row r="47" spans="1:8" x14ac:dyDescent="0.25">
      <c r="A47" s="60" t="s">
        <v>3</v>
      </c>
      <c r="B47" s="66">
        <v>2500</v>
      </c>
      <c r="C47" s="75">
        <v>0</v>
      </c>
      <c r="D47" s="107" t="s">
        <v>144</v>
      </c>
    </row>
    <row r="48" spans="1:8" x14ac:dyDescent="0.25">
      <c r="A48" s="60"/>
      <c r="B48" s="66"/>
      <c r="C48" s="75"/>
      <c r="D48" s="103"/>
    </row>
    <row r="49" spans="1:6" x14ac:dyDescent="0.25">
      <c r="A49" s="62" t="s">
        <v>20</v>
      </c>
      <c r="B49" s="81">
        <v>3500</v>
      </c>
      <c r="C49" s="82">
        <f>SUM(C51:C54)</f>
        <v>1915.08</v>
      </c>
      <c r="D49" s="110" t="s">
        <v>119</v>
      </c>
    </row>
    <row r="50" spans="1:6" x14ac:dyDescent="0.25">
      <c r="A50" s="60"/>
      <c r="B50" s="66"/>
      <c r="C50" s="75"/>
      <c r="D50" s="103"/>
    </row>
    <row r="51" spans="1:6" x14ac:dyDescent="0.25">
      <c r="A51" s="60" t="s">
        <v>21</v>
      </c>
      <c r="B51" s="68">
        <v>2000</v>
      </c>
      <c r="C51" s="75">
        <v>834.9</v>
      </c>
      <c r="D51" s="103" t="s">
        <v>145</v>
      </c>
    </row>
    <row r="52" spans="1:6" x14ac:dyDescent="0.25">
      <c r="A52" s="85"/>
      <c r="B52" s="86"/>
      <c r="C52" s="75"/>
      <c r="D52" s="103"/>
    </row>
    <row r="53" spans="1:6" x14ac:dyDescent="0.25">
      <c r="A53" s="60" t="s">
        <v>22</v>
      </c>
      <c r="B53" s="68">
        <v>1500</v>
      </c>
      <c r="C53" s="75">
        <v>1080.18</v>
      </c>
      <c r="D53" s="103" t="s">
        <v>146</v>
      </c>
    </row>
    <row r="54" spans="1:6" x14ac:dyDescent="0.25">
      <c r="A54" s="85"/>
      <c r="B54" s="86"/>
      <c r="C54" s="78"/>
      <c r="D54" s="103"/>
    </row>
    <row r="55" spans="1:6" x14ac:dyDescent="0.25">
      <c r="A55" s="62" t="s">
        <v>23</v>
      </c>
      <c r="B55" s="81">
        <v>1000</v>
      </c>
      <c r="C55" s="82">
        <f>SUM(C57:C58)</f>
        <v>18.75</v>
      </c>
      <c r="D55" s="110" t="s">
        <v>120</v>
      </c>
    </row>
    <row r="56" spans="1:6" x14ac:dyDescent="0.25">
      <c r="A56" s="60"/>
      <c r="B56" s="66"/>
      <c r="C56" s="75"/>
      <c r="D56" s="103"/>
    </row>
    <row r="57" spans="1:6" x14ac:dyDescent="0.25">
      <c r="A57" s="60" t="s">
        <v>24</v>
      </c>
      <c r="B57" s="68">
        <v>1000</v>
      </c>
      <c r="C57" s="75">
        <v>18.75</v>
      </c>
      <c r="D57" s="103" t="s">
        <v>24</v>
      </c>
    </row>
    <row r="58" spans="1:6" x14ac:dyDescent="0.25">
      <c r="A58" s="85"/>
      <c r="B58" s="86"/>
      <c r="C58" s="78"/>
      <c r="D58" s="103"/>
    </row>
    <row r="59" spans="1:6" x14ac:dyDescent="0.25">
      <c r="A59" s="62" t="s">
        <v>25</v>
      </c>
      <c r="B59" s="81">
        <v>10560</v>
      </c>
      <c r="C59" s="82">
        <f>SUM(C60:C61)</f>
        <v>0</v>
      </c>
      <c r="D59" s="110" t="s">
        <v>121</v>
      </c>
    </row>
    <row r="60" spans="1:6" x14ac:dyDescent="0.25">
      <c r="A60" s="87"/>
      <c r="B60" s="88"/>
      <c r="C60" s="75"/>
      <c r="D60" s="104"/>
      <c r="E60" s="76"/>
      <c r="F60" s="76"/>
    </row>
    <row r="61" spans="1:6" x14ac:dyDescent="0.25">
      <c r="A61" s="63" t="s">
        <v>26</v>
      </c>
      <c r="B61" s="68">
        <v>10560</v>
      </c>
      <c r="C61" s="75">
        <v>0</v>
      </c>
      <c r="D61" s="104" t="s">
        <v>147</v>
      </c>
      <c r="E61" s="76"/>
      <c r="F61" s="76"/>
    </row>
    <row r="62" spans="1:6" x14ac:dyDescent="0.25">
      <c r="A62" s="60"/>
      <c r="B62" s="66"/>
      <c r="C62" s="75"/>
      <c r="D62" s="104"/>
      <c r="E62" s="89"/>
      <c r="F62" s="76"/>
    </row>
    <row r="63" spans="1:6" ht="30" x14ac:dyDescent="0.25">
      <c r="A63" s="62" t="s">
        <v>27</v>
      </c>
      <c r="B63" s="81">
        <f>SUM(B65:B70)</f>
        <v>5300</v>
      </c>
      <c r="C63" s="82">
        <f>SUM(C65:C70)</f>
        <v>1025.69</v>
      </c>
      <c r="D63" s="110" t="s">
        <v>122</v>
      </c>
      <c r="E63" s="89"/>
      <c r="F63" s="80"/>
    </row>
    <row r="64" spans="1:6" x14ac:dyDescent="0.25">
      <c r="A64" s="90"/>
      <c r="B64" s="91"/>
      <c r="C64" s="91"/>
      <c r="D64" s="104"/>
      <c r="E64" s="89"/>
      <c r="F64" s="80"/>
    </row>
    <row r="65" spans="1:6" x14ac:dyDescent="0.25">
      <c r="A65" s="63" t="s">
        <v>28</v>
      </c>
      <c r="B65" s="68">
        <v>500</v>
      </c>
      <c r="C65" s="72">
        <v>417.75</v>
      </c>
      <c r="D65" s="104" t="s">
        <v>148</v>
      </c>
      <c r="E65" s="89"/>
      <c r="F65" s="80"/>
    </row>
    <row r="66" spans="1:6" x14ac:dyDescent="0.25">
      <c r="A66" s="63" t="s">
        <v>29</v>
      </c>
      <c r="B66" s="68">
        <v>500</v>
      </c>
      <c r="C66" s="72">
        <v>0</v>
      </c>
      <c r="D66" s="104" t="s">
        <v>169</v>
      </c>
      <c r="E66" s="89"/>
      <c r="F66" s="80"/>
    </row>
    <row r="67" spans="1:6" x14ac:dyDescent="0.25">
      <c r="A67" s="63" t="s">
        <v>30</v>
      </c>
      <c r="B67" s="68">
        <v>800</v>
      </c>
      <c r="C67" s="72">
        <v>103.7</v>
      </c>
      <c r="D67" s="108" t="s">
        <v>149</v>
      </c>
      <c r="E67" s="89"/>
      <c r="F67" s="80"/>
    </row>
    <row r="68" spans="1:6" x14ac:dyDescent="0.25">
      <c r="A68" s="63" t="s">
        <v>31</v>
      </c>
      <c r="B68" s="68">
        <v>500</v>
      </c>
      <c r="C68" s="72">
        <v>0</v>
      </c>
      <c r="D68" s="104" t="s">
        <v>150</v>
      </c>
      <c r="E68" s="89"/>
      <c r="F68" s="80"/>
    </row>
    <row r="69" spans="1:6" x14ac:dyDescent="0.25">
      <c r="A69" s="63" t="s">
        <v>32</v>
      </c>
      <c r="B69" s="68">
        <v>3000</v>
      </c>
      <c r="C69" s="72">
        <v>0</v>
      </c>
      <c r="D69" s="104" t="s">
        <v>151</v>
      </c>
      <c r="E69" s="89"/>
      <c r="F69" s="80"/>
    </row>
    <row r="70" spans="1:6" x14ac:dyDescent="0.25">
      <c r="A70" s="92" t="s">
        <v>110</v>
      </c>
      <c r="B70" s="66"/>
      <c r="C70" s="72">
        <v>504.24</v>
      </c>
      <c r="D70" s="104" t="s">
        <v>152</v>
      </c>
      <c r="E70" s="89"/>
      <c r="F70" s="80"/>
    </row>
    <row r="71" spans="1:6" x14ac:dyDescent="0.25">
      <c r="A71" s="93"/>
      <c r="B71" s="94"/>
      <c r="C71" s="73"/>
      <c r="D71" s="109"/>
      <c r="E71" s="95"/>
      <c r="F71" s="84"/>
    </row>
    <row r="72" spans="1:6" x14ac:dyDescent="0.25">
      <c r="A72" s="62" t="s">
        <v>33</v>
      </c>
      <c r="B72" s="81">
        <v>950</v>
      </c>
      <c r="C72" s="82">
        <f>SUM(C74:C76)</f>
        <v>80.010000000000005</v>
      </c>
      <c r="D72" s="110" t="s">
        <v>123</v>
      </c>
    </row>
    <row r="73" spans="1:6" x14ac:dyDescent="0.25">
      <c r="A73" s="63"/>
      <c r="B73" s="66"/>
      <c r="C73" s="67"/>
      <c r="D73" s="103"/>
    </row>
    <row r="74" spans="1:6" x14ac:dyDescent="0.25">
      <c r="A74" s="63" t="s">
        <v>34</v>
      </c>
      <c r="B74" s="68">
        <v>200</v>
      </c>
      <c r="C74" s="72">
        <v>80.010000000000005</v>
      </c>
      <c r="D74" s="103" t="s">
        <v>153</v>
      </c>
    </row>
    <row r="75" spans="1:6" x14ac:dyDescent="0.25">
      <c r="A75" s="85"/>
      <c r="B75" s="68"/>
      <c r="C75" s="69"/>
      <c r="D75" s="103"/>
    </row>
    <row r="76" spans="1:6" x14ac:dyDescent="0.25">
      <c r="A76" s="63" t="s">
        <v>35</v>
      </c>
      <c r="B76" s="66">
        <v>750</v>
      </c>
      <c r="C76" s="72">
        <v>0</v>
      </c>
      <c r="D76" s="103" t="s">
        <v>154</v>
      </c>
    </row>
    <row r="77" spans="1:6" x14ac:dyDescent="0.25">
      <c r="A77" s="63"/>
      <c r="B77" s="66"/>
      <c r="C77" s="73"/>
      <c r="D77" s="103"/>
    </row>
    <row r="78" spans="1:6" x14ac:dyDescent="0.25">
      <c r="A78" s="62" t="s">
        <v>36</v>
      </c>
      <c r="B78" s="81">
        <v>1500</v>
      </c>
      <c r="C78" s="82">
        <f>SUM(C80:C81)</f>
        <v>625.34</v>
      </c>
      <c r="D78" s="110" t="s">
        <v>124</v>
      </c>
    </row>
    <row r="79" spans="1:6" x14ac:dyDescent="0.25">
      <c r="A79" s="63"/>
      <c r="B79" s="66"/>
      <c r="C79" s="75"/>
      <c r="D79" s="103"/>
    </row>
    <row r="80" spans="1:6" x14ac:dyDescent="0.25">
      <c r="A80" s="63" t="s">
        <v>37</v>
      </c>
      <c r="B80" s="68">
        <v>1500</v>
      </c>
      <c r="C80" s="72">
        <v>625.34</v>
      </c>
      <c r="D80" s="103" t="s">
        <v>155</v>
      </c>
    </row>
    <row r="81" spans="1:4" x14ac:dyDescent="0.25">
      <c r="A81" s="85"/>
      <c r="B81" s="86"/>
      <c r="C81" s="78"/>
      <c r="D81" s="103"/>
    </row>
    <row r="82" spans="1:4" x14ac:dyDescent="0.25">
      <c r="A82" s="62" t="s">
        <v>38</v>
      </c>
      <c r="B82" s="81">
        <v>500</v>
      </c>
      <c r="C82" s="82">
        <f>SUM(C84:C85)</f>
        <v>235</v>
      </c>
      <c r="D82" s="110" t="s">
        <v>125</v>
      </c>
    </row>
    <row r="83" spans="1:4" x14ac:dyDescent="0.25">
      <c r="A83" s="63"/>
      <c r="B83" s="71"/>
      <c r="C83" s="75"/>
      <c r="D83" s="103"/>
    </row>
    <row r="84" spans="1:4" x14ac:dyDescent="0.25">
      <c r="A84" s="60" t="s">
        <v>39</v>
      </c>
      <c r="B84" s="68">
        <v>500</v>
      </c>
      <c r="C84" s="72">
        <v>235</v>
      </c>
      <c r="D84" s="103" t="s">
        <v>156</v>
      </c>
    </row>
    <row r="85" spans="1:4" ht="15.75" thickBot="1" x14ac:dyDescent="0.3">
      <c r="A85" s="85"/>
      <c r="B85" s="86"/>
      <c r="C85" s="78"/>
      <c r="D85" s="103"/>
    </row>
    <row r="86" spans="1:4" ht="21.75" thickBot="1" x14ac:dyDescent="0.3">
      <c r="A86" s="125" t="s">
        <v>171</v>
      </c>
      <c r="B86" s="117">
        <f>SUM(B6,B7,B8,B9,B16,B21,B26,B32,B39,B49,B55,B59,B63,B72,B78,B82)</f>
        <v>293781.40000000002</v>
      </c>
      <c r="C86" s="118">
        <f>SUM(C19,C14,C4)</f>
        <v>153629.78999999998</v>
      </c>
      <c r="D86" s="126" t="s">
        <v>170</v>
      </c>
    </row>
    <row r="87" spans="1:4" x14ac:dyDescent="0.25">
      <c r="B87" s="96"/>
      <c r="C87" s="97"/>
    </row>
    <row r="88" spans="1:4" x14ac:dyDescent="0.25">
      <c r="B88" s="96"/>
      <c r="C88" s="97"/>
    </row>
    <row r="89" spans="1:4" x14ac:dyDescent="0.25">
      <c r="B89" s="96"/>
      <c r="C89" s="97"/>
    </row>
    <row r="90" spans="1:4" ht="18.75" x14ac:dyDescent="0.25">
      <c r="A90" s="98"/>
      <c r="B90" s="99"/>
      <c r="C90" s="100"/>
    </row>
    <row r="91" spans="1:4" x14ac:dyDescent="0.25">
      <c r="B91" s="96"/>
    </row>
    <row r="92" spans="1:4" x14ac:dyDescent="0.25">
      <c r="B92" s="96"/>
    </row>
    <row r="93" spans="1:4" x14ac:dyDescent="0.25">
      <c r="B93" s="96"/>
      <c r="C93" s="64"/>
    </row>
    <row r="94" spans="1:4" x14ac:dyDescent="0.25">
      <c r="B94" s="96"/>
      <c r="D94" s="102"/>
    </row>
    <row r="95" spans="1:4" x14ac:dyDescent="0.25">
      <c r="B95" s="96"/>
      <c r="D95" s="102"/>
    </row>
  </sheetData>
  <mergeCells count="2">
    <mergeCell ref="A2:D2"/>
    <mergeCell ref="A1:K1"/>
  </mergeCells>
  <pageMargins left="0.7" right="0.7" top="0.75" bottom="0.75" header="0.3" footer="0.3"/>
  <pageSetup paperSize="9" scale="77" orientation="portrait" r:id="rId1"/>
  <rowBreaks count="1" manualBreakCount="1">
    <brk id="48" max="2"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zoomScaleNormal="100" workbookViewId="0">
      <selection activeCell="E2" sqref="E2"/>
    </sheetView>
  </sheetViews>
  <sheetFormatPr baseColWidth="10" defaultColWidth="9.140625" defaultRowHeight="15" x14ac:dyDescent="0.25"/>
  <cols>
    <col min="1" max="1" width="45" style="24" customWidth="1"/>
    <col min="2" max="2" width="21.7109375" customWidth="1"/>
    <col min="3" max="3" width="19.5703125" bestFit="1" customWidth="1"/>
    <col min="4" max="4" width="20.85546875" bestFit="1" customWidth="1"/>
    <col min="5" max="5" width="16.28515625" customWidth="1"/>
    <col min="6" max="6" width="43.5703125" customWidth="1"/>
  </cols>
  <sheetData>
    <row r="1" spans="1:6" ht="26.25" x14ac:dyDescent="0.4">
      <c r="A1" s="134" t="s">
        <v>176</v>
      </c>
      <c r="B1" s="135"/>
      <c r="C1" s="135"/>
      <c r="D1" s="135"/>
      <c r="E1" s="135"/>
      <c r="F1" s="135"/>
    </row>
    <row r="2" spans="1:6" s="3" customFormat="1" ht="47.25" x14ac:dyDescent="0.25">
      <c r="A2" s="127" t="s">
        <v>172</v>
      </c>
      <c r="B2" s="130" t="s">
        <v>173</v>
      </c>
      <c r="C2" s="131" t="s">
        <v>174</v>
      </c>
      <c r="D2" s="130" t="s">
        <v>178</v>
      </c>
      <c r="E2" s="129" t="s">
        <v>179</v>
      </c>
      <c r="F2" s="128" t="s">
        <v>175</v>
      </c>
    </row>
    <row r="3" spans="1:6" s="3" customFormat="1" x14ac:dyDescent="0.25">
      <c r="A3" s="32"/>
      <c r="B3" s="17"/>
      <c r="C3" s="4"/>
      <c r="D3" s="17"/>
      <c r="E3" s="16"/>
      <c r="F3" s="18"/>
    </row>
    <row r="4" spans="1:6" s="3" customFormat="1" x14ac:dyDescent="0.25">
      <c r="A4" s="32" t="s">
        <v>40</v>
      </c>
      <c r="B4" s="17">
        <v>4560</v>
      </c>
      <c r="C4" s="4">
        <v>4560</v>
      </c>
      <c r="D4" s="17">
        <f>B4-C4</f>
        <v>0</v>
      </c>
      <c r="E4" s="16">
        <v>3500</v>
      </c>
      <c r="F4" s="18" t="s">
        <v>105</v>
      </c>
    </row>
    <row r="5" spans="1:6" s="3" customFormat="1" x14ac:dyDescent="0.25">
      <c r="A5" s="32"/>
      <c r="B5" s="17"/>
      <c r="C5" s="4"/>
      <c r="D5" s="17"/>
      <c r="E5" s="16"/>
      <c r="F5" s="18"/>
    </row>
    <row r="6" spans="1:6" s="3" customFormat="1" ht="30" x14ac:dyDescent="0.25">
      <c r="A6" s="32" t="s">
        <v>41</v>
      </c>
      <c r="B6" s="17">
        <v>4560</v>
      </c>
      <c r="C6" s="4">
        <v>4560</v>
      </c>
      <c r="D6" s="17">
        <f t="shared" ref="D6:D20" si="0">B6-C6</f>
        <v>0</v>
      </c>
      <c r="E6" s="16"/>
      <c r="F6" s="18"/>
    </row>
    <row r="7" spans="1:6" s="3" customFormat="1" x14ac:dyDescent="0.25">
      <c r="A7" s="32"/>
      <c r="B7" s="17"/>
      <c r="C7" s="4"/>
      <c r="D7" s="17"/>
      <c r="E7" s="16"/>
      <c r="F7" s="18"/>
    </row>
    <row r="8" spans="1:6" s="3" customFormat="1" ht="30" x14ac:dyDescent="0.25">
      <c r="A8" s="32" t="s">
        <v>42</v>
      </c>
      <c r="B8" s="17">
        <v>28044</v>
      </c>
      <c r="C8" s="4">
        <v>22435.200000000001</v>
      </c>
      <c r="D8" s="17">
        <f t="shared" si="0"/>
        <v>5608.7999999999993</v>
      </c>
      <c r="E8" s="30"/>
      <c r="F8" s="19" t="s">
        <v>163</v>
      </c>
    </row>
    <row r="9" spans="1:6" s="3" customFormat="1" x14ac:dyDescent="0.25">
      <c r="A9" s="32"/>
      <c r="B9" s="17"/>
      <c r="C9" s="4"/>
      <c r="D9" s="17"/>
      <c r="E9" s="16"/>
      <c r="F9" s="18"/>
    </row>
    <row r="10" spans="1:6" s="3" customFormat="1" x14ac:dyDescent="0.25">
      <c r="A10" s="32" t="s">
        <v>43</v>
      </c>
      <c r="B10" s="17">
        <v>2280</v>
      </c>
      <c r="C10" s="4">
        <v>2280</v>
      </c>
      <c r="D10" s="17">
        <f t="shared" si="0"/>
        <v>0</v>
      </c>
      <c r="E10" s="16"/>
      <c r="F10" s="18"/>
    </row>
    <row r="11" spans="1:6" s="3" customFormat="1" x14ac:dyDescent="0.25">
      <c r="A11" s="32"/>
      <c r="B11" s="17"/>
      <c r="C11" s="4"/>
      <c r="D11" s="17"/>
      <c r="E11" s="16"/>
      <c r="F11" s="18"/>
    </row>
    <row r="12" spans="1:6" s="3" customFormat="1" x14ac:dyDescent="0.25">
      <c r="A12" s="32" t="s">
        <v>44</v>
      </c>
      <c r="B12" s="17">
        <v>2280</v>
      </c>
      <c r="C12" s="4">
        <v>0</v>
      </c>
      <c r="D12" s="17">
        <f t="shared" si="0"/>
        <v>2280</v>
      </c>
      <c r="E12" s="16"/>
      <c r="F12" s="18"/>
    </row>
    <row r="13" spans="1:6" s="3" customFormat="1" x14ac:dyDescent="0.25">
      <c r="A13" s="32"/>
      <c r="B13" s="17"/>
      <c r="C13" s="4"/>
      <c r="D13" s="17"/>
      <c r="E13" s="16"/>
      <c r="F13" s="18"/>
    </row>
    <row r="14" spans="1:6" s="3" customFormat="1" x14ac:dyDescent="0.25">
      <c r="A14" s="32" t="s">
        <v>45</v>
      </c>
      <c r="B14" s="17">
        <v>15276</v>
      </c>
      <c r="C14" s="4">
        <v>15276</v>
      </c>
      <c r="D14" s="17">
        <f t="shared" si="0"/>
        <v>0</v>
      </c>
      <c r="E14" s="16"/>
      <c r="F14" s="18"/>
    </row>
    <row r="15" spans="1:6" s="3" customFormat="1" x14ac:dyDescent="0.25">
      <c r="A15" s="32"/>
      <c r="B15" s="17"/>
      <c r="C15" s="4"/>
      <c r="D15" s="17"/>
      <c r="E15" s="16"/>
      <c r="F15" s="18"/>
    </row>
    <row r="16" spans="1:6" s="3" customFormat="1" x14ac:dyDescent="0.25">
      <c r="A16" s="32" t="s">
        <v>46</v>
      </c>
      <c r="B16" s="17">
        <v>57000</v>
      </c>
      <c r="C16" s="4">
        <v>57000</v>
      </c>
      <c r="D16" s="17">
        <f t="shared" si="0"/>
        <v>0</v>
      </c>
      <c r="E16" s="16"/>
      <c r="F16" s="18"/>
    </row>
    <row r="17" spans="1:6" s="3" customFormat="1" x14ac:dyDescent="0.25">
      <c r="A17" s="32"/>
      <c r="B17" s="17"/>
      <c r="C17" s="4"/>
      <c r="D17" s="17"/>
      <c r="E17" s="16"/>
      <c r="F17" s="18"/>
    </row>
    <row r="18" spans="1:6" s="3" customFormat="1" x14ac:dyDescent="0.25">
      <c r="A18" s="32" t="s">
        <v>47</v>
      </c>
      <c r="B18" s="17">
        <v>114000</v>
      </c>
      <c r="C18" s="4">
        <v>114000</v>
      </c>
      <c r="D18" s="17">
        <f>B18-C18</f>
        <v>0</v>
      </c>
      <c r="E18" s="16"/>
      <c r="F18" s="18"/>
    </row>
    <row r="19" spans="1:6" s="3" customFormat="1" x14ac:dyDescent="0.25">
      <c r="A19" s="32"/>
      <c r="B19" s="17"/>
      <c r="C19" s="4"/>
      <c r="D19" s="17"/>
      <c r="E19" s="16"/>
      <c r="F19" s="18"/>
    </row>
    <row r="20" spans="1:6" s="3" customFormat="1" ht="15.75" x14ac:dyDescent="0.25">
      <c r="A20" s="31" t="s">
        <v>177</v>
      </c>
      <c r="B20" s="21">
        <f>SUM(B4:B18)</f>
        <v>228000</v>
      </c>
      <c r="C20" s="22">
        <f>SUM(C4:C19)</f>
        <v>220111.2</v>
      </c>
      <c r="D20" s="21">
        <f t="shared" si="0"/>
        <v>7888.7999999999884</v>
      </c>
      <c r="E20" s="23">
        <f>SUM(E4:E19)</f>
        <v>3500</v>
      </c>
      <c r="F20" s="20"/>
    </row>
    <row r="21" spans="1:6" s="3" customFormat="1" x14ac:dyDescent="0.25">
      <c r="A21" s="5"/>
      <c r="C21" s="4"/>
      <c r="D21" s="4"/>
      <c r="E21" s="4"/>
    </row>
    <row r="25" spans="1:6" x14ac:dyDescent="0.25">
      <c r="A25" s="33"/>
    </row>
    <row r="129" spans="3:3" x14ac:dyDescent="0.25">
      <c r="C129" s="1"/>
    </row>
  </sheetData>
  <mergeCells count="1">
    <mergeCell ref="A1:F1"/>
  </mergeCells>
  <pageMargins left="0.7" right="0.7" top="0.75" bottom="0.75" header="0.3" footer="0.3"/>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zoomScaleNormal="100" workbookViewId="0">
      <selection activeCell="B84" sqref="B84"/>
    </sheetView>
  </sheetViews>
  <sheetFormatPr baseColWidth="10" defaultColWidth="11.5703125" defaultRowHeight="15" x14ac:dyDescent="0.25"/>
  <cols>
    <col min="1" max="1" width="50.5703125" style="24" customWidth="1"/>
    <col min="2" max="2" width="23.5703125" style="1" customWidth="1"/>
    <col min="3" max="3" width="16.5703125" style="1" customWidth="1"/>
    <col min="4" max="4" width="21.85546875" style="1" customWidth="1"/>
    <col min="5" max="5" width="23.7109375" style="1" bestFit="1" customWidth="1"/>
    <col min="6" max="6" width="45.42578125" bestFit="1" customWidth="1"/>
  </cols>
  <sheetData>
    <row r="1" spans="1:7" ht="21" x14ac:dyDescent="0.35">
      <c r="A1" s="136" t="s">
        <v>164</v>
      </c>
      <c r="B1" s="136"/>
      <c r="C1" s="136"/>
      <c r="D1" s="136"/>
      <c r="E1" s="136"/>
    </row>
    <row r="2" spans="1:7" ht="24.75" x14ac:dyDescent="0.25">
      <c r="A2" s="11" t="s">
        <v>48</v>
      </c>
      <c r="B2" s="56" t="s">
        <v>165</v>
      </c>
      <c r="C2" s="38" t="s">
        <v>49</v>
      </c>
      <c r="D2" s="38" t="s">
        <v>50</v>
      </c>
      <c r="E2" s="56" t="s">
        <v>166</v>
      </c>
    </row>
    <row r="3" spans="1:7" ht="24.75" x14ac:dyDescent="0.25">
      <c r="A3" s="11"/>
      <c r="B3" s="119" t="s">
        <v>101</v>
      </c>
      <c r="C3" s="38" t="s">
        <v>167</v>
      </c>
      <c r="D3" s="38" t="s">
        <v>168</v>
      </c>
      <c r="E3" s="119" t="s">
        <v>102</v>
      </c>
    </row>
    <row r="4" spans="1:7" ht="26.25" x14ac:dyDescent="0.25">
      <c r="A4" s="25" t="s">
        <v>51</v>
      </c>
      <c r="B4" s="34">
        <v>0</v>
      </c>
      <c r="C4" s="12">
        <v>2340</v>
      </c>
      <c r="D4" s="42"/>
      <c r="E4" s="43"/>
      <c r="F4" s="14" t="s">
        <v>97</v>
      </c>
    </row>
    <row r="5" spans="1:7" x14ac:dyDescent="0.25">
      <c r="A5" s="26" t="s">
        <v>52</v>
      </c>
      <c r="B5" s="44"/>
      <c r="C5" s="42"/>
      <c r="D5" s="42">
        <v>3730</v>
      </c>
      <c r="E5" s="45">
        <v>3730</v>
      </c>
    </row>
    <row r="6" spans="1:7" x14ac:dyDescent="0.25">
      <c r="A6" s="27" t="s">
        <v>53</v>
      </c>
      <c r="B6" s="44"/>
      <c r="C6" s="46"/>
      <c r="D6" s="42">
        <v>183.6</v>
      </c>
      <c r="E6" s="45">
        <v>183.6</v>
      </c>
    </row>
    <row r="7" spans="1:7" x14ac:dyDescent="0.25">
      <c r="A7" s="27" t="s">
        <v>54</v>
      </c>
      <c r="B7" s="44"/>
      <c r="C7" s="42"/>
      <c r="D7" s="47">
        <v>67</v>
      </c>
      <c r="E7" s="45">
        <v>67</v>
      </c>
      <c r="F7" s="15"/>
    </row>
    <row r="8" spans="1:7" x14ac:dyDescent="0.25">
      <c r="A8" s="27" t="s">
        <v>55</v>
      </c>
      <c r="B8" s="44"/>
      <c r="C8" s="46"/>
      <c r="D8" s="48">
        <v>1215.5999999999999</v>
      </c>
      <c r="E8" s="45">
        <v>690.16</v>
      </c>
      <c r="F8" s="7" t="s">
        <v>103</v>
      </c>
      <c r="G8" s="9"/>
    </row>
    <row r="9" spans="1:7" x14ac:dyDescent="0.25">
      <c r="A9" s="28" t="s">
        <v>56</v>
      </c>
      <c r="B9" s="45">
        <v>2280</v>
      </c>
      <c r="C9" s="42">
        <v>2280</v>
      </c>
      <c r="D9" s="42"/>
      <c r="E9" s="45"/>
    </row>
    <row r="10" spans="1:7" x14ac:dyDescent="0.25">
      <c r="A10" s="27" t="s">
        <v>57</v>
      </c>
      <c r="B10" s="44"/>
      <c r="C10" s="46"/>
      <c r="D10" s="42">
        <v>820.57</v>
      </c>
      <c r="E10" s="45">
        <v>820.57</v>
      </c>
    </row>
    <row r="11" spans="1:7" x14ac:dyDescent="0.25">
      <c r="A11" s="27" t="s">
        <v>58</v>
      </c>
      <c r="B11" s="44"/>
      <c r="C11" s="46"/>
      <c r="D11" s="42">
        <v>45.5</v>
      </c>
      <c r="E11" s="45">
        <v>45.5</v>
      </c>
    </row>
    <row r="12" spans="1:7" x14ac:dyDescent="0.25">
      <c r="A12" s="28" t="s">
        <v>59</v>
      </c>
      <c r="B12" s="45">
        <v>114000</v>
      </c>
      <c r="C12" s="42">
        <v>114000</v>
      </c>
      <c r="D12" s="42"/>
      <c r="E12" s="45"/>
    </row>
    <row r="13" spans="1:7" x14ac:dyDescent="0.25">
      <c r="A13" s="27" t="s">
        <v>52</v>
      </c>
      <c r="B13" s="44"/>
      <c r="C13" s="46"/>
      <c r="D13" s="42">
        <v>85.68</v>
      </c>
      <c r="E13" s="45">
        <v>85.68</v>
      </c>
    </row>
    <row r="14" spans="1:7" x14ac:dyDescent="0.25">
      <c r="A14" s="27" t="s">
        <v>60</v>
      </c>
      <c r="B14" s="44"/>
      <c r="C14" s="46"/>
      <c r="D14" s="42">
        <v>877.2</v>
      </c>
      <c r="E14" s="45">
        <v>877.2</v>
      </c>
    </row>
    <row r="15" spans="1:7" x14ac:dyDescent="0.25">
      <c r="A15" s="28" t="s">
        <v>61</v>
      </c>
      <c r="B15" s="34"/>
      <c r="C15" s="46"/>
      <c r="D15" s="49">
        <v>4954.95</v>
      </c>
      <c r="E15" s="50">
        <v>0</v>
      </c>
      <c r="F15" s="14" t="s">
        <v>98</v>
      </c>
    </row>
    <row r="16" spans="1:7" x14ac:dyDescent="0.25">
      <c r="A16" s="27" t="s">
        <v>62</v>
      </c>
      <c r="B16" s="44"/>
      <c r="C16" s="46"/>
      <c r="D16" s="42">
        <v>155.9</v>
      </c>
      <c r="E16" s="45">
        <v>155.9</v>
      </c>
    </row>
    <row r="17" spans="1:6" x14ac:dyDescent="0.25">
      <c r="A17" s="27" t="s">
        <v>63</v>
      </c>
      <c r="B17" s="44"/>
      <c r="C17" s="46"/>
      <c r="D17" s="42">
        <v>85.5</v>
      </c>
      <c r="E17" s="45">
        <v>85.5</v>
      </c>
    </row>
    <row r="18" spans="1:6" x14ac:dyDescent="0.25">
      <c r="A18" s="27" t="s">
        <v>62</v>
      </c>
      <c r="B18" s="44"/>
      <c r="C18" s="46"/>
      <c r="D18" s="42">
        <v>30.48</v>
      </c>
      <c r="E18" s="45">
        <v>30.48</v>
      </c>
    </row>
    <row r="19" spans="1:6" x14ac:dyDescent="0.25">
      <c r="A19" s="27" t="s">
        <v>62</v>
      </c>
      <c r="B19" s="44"/>
      <c r="C19" s="46"/>
      <c r="D19" s="42">
        <v>1246.3</v>
      </c>
      <c r="E19" s="45">
        <v>1246.3</v>
      </c>
    </row>
    <row r="20" spans="1:6" x14ac:dyDescent="0.25">
      <c r="A20" s="27" t="s">
        <v>64</v>
      </c>
      <c r="B20" s="44"/>
      <c r="C20" s="46"/>
      <c r="D20" s="42">
        <v>56.95</v>
      </c>
      <c r="E20" s="45">
        <v>56.95</v>
      </c>
    </row>
    <row r="21" spans="1:6" x14ac:dyDescent="0.25">
      <c r="A21" s="27" t="s">
        <v>65</v>
      </c>
      <c r="B21" s="44"/>
      <c r="C21" s="46"/>
      <c r="D21" s="42">
        <v>41.3</v>
      </c>
      <c r="E21" s="45">
        <v>41.3</v>
      </c>
      <c r="F21" s="9"/>
    </row>
    <row r="22" spans="1:6" x14ac:dyDescent="0.25">
      <c r="A22" s="27" t="s">
        <v>66</v>
      </c>
      <c r="B22" s="44"/>
      <c r="C22" s="46"/>
      <c r="D22" s="42">
        <v>132.97999999999999</v>
      </c>
      <c r="E22" s="45">
        <v>132.97999999999999</v>
      </c>
    </row>
    <row r="23" spans="1:6" x14ac:dyDescent="0.25">
      <c r="A23" s="27" t="s">
        <v>67</v>
      </c>
      <c r="B23" s="44"/>
      <c r="C23" s="46"/>
      <c r="D23" s="42">
        <v>2420</v>
      </c>
      <c r="E23" s="45">
        <v>2420</v>
      </c>
    </row>
    <row r="24" spans="1:6" x14ac:dyDescent="0.25">
      <c r="A24" s="27" t="s">
        <v>62</v>
      </c>
      <c r="B24" s="44"/>
      <c r="C24" s="46"/>
      <c r="D24" s="48">
        <v>299.77</v>
      </c>
      <c r="E24" s="43">
        <v>0</v>
      </c>
      <c r="F24" s="7" t="s">
        <v>99</v>
      </c>
    </row>
    <row r="25" spans="1:6" x14ac:dyDescent="0.25">
      <c r="A25" s="27" t="s">
        <v>62</v>
      </c>
      <c r="B25" s="44"/>
      <c r="C25" s="46"/>
      <c r="D25" s="42">
        <v>227</v>
      </c>
      <c r="E25" s="45">
        <v>227</v>
      </c>
      <c r="F25" s="13"/>
    </row>
    <row r="26" spans="1:6" x14ac:dyDescent="0.25">
      <c r="A26" s="27" t="s">
        <v>62</v>
      </c>
      <c r="B26" s="44"/>
      <c r="C26" s="46"/>
      <c r="D26" s="42">
        <v>140.26</v>
      </c>
      <c r="E26" s="45">
        <v>140.26</v>
      </c>
      <c r="F26" s="13"/>
    </row>
    <row r="27" spans="1:6" x14ac:dyDescent="0.25">
      <c r="A27" s="27" t="s">
        <v>62</v>
      </c>
      <c r="B27" s="44"/>
      <c r="C27" s="46"/>
      <c r="D27" s="42">
        <v>153.08000000000001</v>
      </c>
      <c r="E27" s="45">
        <v>153.08000000000001</v>
      </c>
      <c r="F27" s="13"/>
    </row>
    <row r="28" spans="1:6" x14ac:dyDescent="0.25">
      <c r="A28" s="27" t="s">
        <v>62</v>
      </c>
      <c r="B28" s="44"/>
      <c r="C28" s="46"/>
      <c r="D28" s="42">
        <v>694.43</v>
      </c>
      <c r="E28" s="45">
        <v>694.43</v>
      </c>
      <c r="F28" s="13"/>
    </row>
    <row r="29" spans="1:6" x14ac:dyDescent="0.25">
      <c r="A29" s="27" t="s">
        <v>62</v>
      </c>
      <c r="B29" s="44"/>
      <c r="C29" s="46"/>
      <c r="D29" s="42">
        <v>118.37</v>
      </c>
      <c r="E29" s="45">
        <v>118.37</v>
      </c>
      <c r="F29" s="13"/>
    </row>
    <row r="30" spans="1:6" x14ac:dyDescent="0.25">
      <c r="A30" s="27" t="s">
        <v>62</v>
      </c>
      <c r="B30" s="44"/>
      <c r="C30" s="46"/>
      <c r="D30" s="42">
        <v>744.85</v>
      </c>
      <c r="E30" s="45">
        <v>744.85</v>
      </c>
      <c r="F30" s="13"/>
    </row>
    <row r="31" spans="1:6" x14ac:dyDescent="0.25">
      <c r="A31" s="27" t="s">
        <v>62</v>
      </c>
      <c r="B31" s="44"/>
      <c r="C31" s="46"/>
      <c r="D31" s="42">
        <v>753.86</v>
      </c>
      <c r="E31" s="45">
        <v>753.86</v>
      </c>
      <c r="F31" s="13"/>
    </row>
    <row r="32" spans="1:6" x14ac:dyDescent="0.25">
      <c r="A32" s="27" t="s">
        <v>62</v>
      </c>
      <c r="B32" s="44"/>
      <c r="C32" s="46"/>
      <c r="D32" s="42">
        <v>1061.6500000000001</v>
      </c>
      <c r="E32" s="45">
        <v>1061.6500000000001</v>
      </c>
      <c r="F32" s="13"/>
    </row>
    <row r="33" spans="1:7" x14ac:dyDescent="0.25">
      <c r="A33" s="27" t="s">
        <v>68</v>
      </c>
      <c r="B33" s="44"/>
      <c r="C33" s="46"/>
      <c r="D33" s="42">
        <v>209.68</v>
      </c>
      <c r="E33" s="45">
        <v>209.68</v>
      </c>
      <c r="F33" s="13"/>
    </row>
    <row r="34" spans="1:7" x14ac:dyDescent="0.25">
      <c r="A34" s="27" t="s">
        <v>62</v>
      </c>
      <c r="B34" s="44"/>
      <c r="C34" s="46"/>
      <c r="D34" s="42">
        <v>487.54</v>
      </c>
      <c r="E34" s="45">
        <v>487.54</v>
      </c>
      <c r="F34" s="13"/>
    </row>
    <row r="35" spans="1:7" x14ac:dyDescent="0.25">
      <c r="A35" s="27" t="s">
        <v>62</v>
      </c>
      <c r="B35" s="44"/>
      <c r="C35" s="46"/>
      <c r="D35" s="51">
        <v>745.32</v>
      </c>
      <c r="E35" s="52">
        <v>0</v>
      </c>
      <c r="F35" s="41" t="s">
        <v>100</v>
      </c>
    </row>
    <row r="36" spans="1:7" x14ac:dyDescent="0.25">
      <c r="A36" s="27" t="s">
        <v>62</v>
      </c>
      <c r="B36" s="44"/>
      <c r="C36" s="46"/>
      <c r="D36" s="42">
        <v>224.13</v>
      </c>
      <c r="E36" s="45">
        <v>224.13</v>
      </c>
    </row>
    <row r="37" spans="1:7" ht="30" x14ac:dyDescent="0.25">
      <c r="A37" s="27" t="s">
        <v>69</v>
      </c>
      <c r="B37" s="45">
        <v>15276</v>
      </c>
      <c r="C37" s="42">
        <v>15276</v>
      </c>
      <c r="D37" s="42"/>
      <c r="E37" s="45"/>
    </row>
    <row r="38" spans="1:7" x14ac:dyDescent="0.25">
      <c r="A38" s="27"/>
      <c r="B38" s="45">
        <v>702.93</v>
      </c>
      <c r="C38" s="51">
        <v>702.93</v>
      </c>
      <c r="D38" s="42"/>
      <c r="E38" s="45"/>
      <c r="F38" s="41" t="s">
        <v>100</v>
      </c>
    </row>
    <row r="39" spans="1:7" x14ac:dyDescent="0.25">
      <c r="A39" s="27" t="s">
        <v>62</v>
      </c>
      <c r="B39" s="44"/>
      <c r="C39" s="42"/>
      <c r="D39" s="42">
        <v>270.77</v>
      </c>
      <c r="E39" s="45">
        <v>270.77</v>
      </c>
      <c r="G39" s="9"/>
    </row>
    <row r="40" spans="1:7" x14ac:dyDescent="0.25">
      <c r="A40" s="27" t="s">
        <v>70</v>
      </c>
      <c r="B40" s="44"/>
      <c r="C40" s="42"/>
      <c r="D40" s="42">
        <v>900</v>
      </c>
      <c r="E40" s="45">
        <v>900</v>
      </c>
    </row>
    <row r="41" spans="1:7" x14ac:dyDescent="0.25">
      <c r="A41" s="27" t="s">
        <v>71</v>
      </c>
      <c r="B41" s="44"/>
      <c r="C41" s="42"/>
      <c r="D41" s="42">
        <v>2420</v>
      </c>
      <c r="E41" s="45">
        <v>2420</v>
      </c>
    </row>
    <row r="42" spans="1:7" x14ac:dyDescent="0.25">
      <c r="A42" s="27" t="s">
        <v>62</v>
      </c>
      <c r="B42" s="44"/>
      <c r="C42" s="42"/>
      <c r="D42" s="42">
        <v>186.78</v>
      </c>
      <c r="E42" s="45">
        <v>186.78</v>
      </c>
    </row>
    <row r="43" spans="1:7" x14ac:dyDescent="0.25">
      <c r="A43" s="27" t="s">
        <v>72</v>
      </c>
      <c r="B43" s="45">
        <v>4560</v>
      </c>
      <c r="C43" s="42">
        <v>4560</v>
      </c>
      <c r="D43" s="42"/>
      <c r="E43" s="45"/>
    </row>
    <row r="44" spans="1:7" x14ac:dyDescent="0.25">
      <c r="A44" s="27" t="s">
        <v>73</v>
      </c>
      <c r="B44" s="44">
        <v>262.72000000000003</v>
      </c>
      <c r="C44" s="53">
        <v>262.72000000000003</v>
      </c>
      <c r="D44" s="42"/>
      <c r="E44" s="45"/>
      <c r="F44" s="7" t="s">
        <v>99</v>
      </c>
    </row>
    <row r="45" spans="1:7" x14ac:dyDescent="0.25">
      <c r="A45" s="27" t="s">
        <v>74</v>
      </c>
      <c r="B45" s="44">
        <v>562.49</v>
      </c>
      <c r="C45" s="53">
        <v>562.49</v>
      </c>
      <c r="D45" s="42"/>
      <c r="E45" s="45"/>
      <c r="F45" s="7" t="s">
        <v>99</v>
      </c>
    </row>
    <row r="46" spans="1:7" x14ac:dyDescent="0.25">
      <c r="A46" s="27" t="s">
        <v>75</v>
      </c>
      <c r="B46" s="44"/>
      <c r="C46" s="42"/>
      <c r="D46" s="42">
        <v>41920.69</v>
      </c>
      <c r="E46" s="45">
        <v>41920.69</v>
      </c>
    </row>
    <row r="47" spans="1:7" x14ac:dyDescent="0.25">
      <c r="A47" s="27" t="s">
        <v>76</v>
      </c>
      <c r="B47" s="44"/>
      <c r="C47" s="42"/>
      <c r="D47" s="42">
        <v>65</v>
      </c>
      <c r="E47" s="45">
        <v>65</v>
      </c>
    </row>
    <row r="48" spans="1:7" x14ac:dyDescent="0.25">
      <c r="A48" s="27" t="s">
        <v>62</v>
      </c>
      <c r="B48" s="44"/>
      <c r="C48" s="42"/>
      <c r="D48" s="42">
        <v>503.36</v>
      </c>
      <c r="E48" s="45">
        <v>503.36</v>
      </c>
    </row>
    <row r="49" spans="1:7" x14ac:dyDescent="0.25">
      <c r="A49" s="27" t="s">
        <v>62</v>
      </c>
      <c r="B49" s="44"/>
      <c r="C49" s="42"/>
      <c r="D49" s="51">
        <v>742</v>
      </c>
      <c r="E49" s="45">
        <v>0</v>
      </c>
      <c r="F49" s="41" t="s">
        <v>100</v>
      </c>
    </row>
    <row r="50" spans="1:7" x14ac:dyDescent="0.25">
      <c r="A50" s="27" t="s">
        <v>77</v>
      </c>
      <c r="B50" s="44"/>
      <c r="C50" s="42"/>
      <c r="D50" s="42">
        <v>100</v>
      </c>
      <c r="E50" s="45">
        <v>100</v>
      </c>
    </row>
    <row r="51" spans="1:7" x14ac:dyDescent="0.25">
      <c r="A51" s="27" t="s">
        <v>62</v>
      </c>
      <c r="B51" s="44"/>
      <c r="C51" s="42"/>
      <c r="D51" s="54">
        <v>614.1</v>
      </c>
      <c r="E51" s="50">
        <v>0</v>
      </c>
      <c r="F51" s="7" t="s">
        <v>99</v>
      </c>
    </row>
    <row r="52" spans="1:7" x14ac:dyDescent="0.25">
      <c r="A52" s="27"/>
      <c r="B52" s="44">
        <v>718.51</v>
      </c>
      <c r="C52" s="51">
        <v>718.51</v>
      </c>
      <c r="D52" s="42"/>
      <c r="E52" s="45"/>
      <c r="F52" s="41" t="s">
        <v>100</v>
      </c>
    </row>
    <row r="53" spans="1:7" x14ac:dyDescent="0.25">
      <c r="A53" s="27" t="s">
        <v>78</v>
      </c>
      <c r="B53" s="45">
        <v>57000</v>
      </c>
      <c r="C53" s="42">
        <v>57000</v>
      </c>
      <c r="D53" s="42"/>
      <c r="E53" s="45"/>
    </row>
    <row r="54" spans="1:7" x14ac:dyDescent="0.25">
      <c r="A54" s="27" t="s">
        <v>79</v>
      </c>
      <c r="B54" s="44"/>
      <c r="C54" s="42"/>
      <c r="D54" s="42">
        <v>94.09</v>
      </c>
      <c r="E54" s="45">
        <v>94.09</v>
      </c>
    </row>
    <row r="55" spans="1:7" x14ac:dyDescent="0.25">
      <c r="A55" s="27" t="s">
        <v>80</v>
      </c>
      <c r="B55" s="44"/>
      <c r="C55" s="55">
        <v>1160</v>
      </c>
      <c r="D55" s="42"/>
      <c r="E55" s="45"/>
      <c r="F55" s="6" t="s">
        <v>97</v>
      </c>
      <c r="G55" s="8"/>
    </row>
    <row r="56" spans="1:7" ht="30" x14ac:dyDescent="0.25">
      <c r="A56" s="27" t="s">
        <v>81</v>
      </c>
      <c r="B56" s="45">
        <v>22435.200000000001</v>
      </c>
      <c r="C56" s="42">
        <v>22435.200000000001</v>
      </c>
      <c r="D56" s="42"/>
      <c r="E56" s="45"/>
    </row>
    <row r="57" spans="1:7" x14ac:dyDescent="0.25">
      <c r="A57" s="27" t="s">
        <v>82</v>
      </c>
      <c r="B57" s="44"/>
      <c r="C57" s="42"/>
      <c r="D57" s="42">
        <v>154.13999999999999</v>
      </c>
      <c r="E57" s="45">
        <v>154.13999999999999</v>
      </c>
    </row>
    <row r="58" spans="1:7" x14ac:dyDescent="0.25">
      <c r="A58" s="27" t="s">
        <v>83</v>
      </c>
      <c r="B58" s="44">
        <v>614.1</v>
      </c>
      <c r="C58" s="53">
        <v>614.1</v>
      </c>
      <c r="D58" s="42"/>
      <c r="E58" s="45"/>
      <c r="F58" s="7" t="s">
        <v>99</v>
      </c>
    </row>
    <row r="59" spans="1:7" x14ac:dyDescent="0.25">
      <c r="A59" s="27" t="s">
        <v>84</v>
      </c>
      <c r="B59" s="44"/>
      <c r="C59" s="42"/>
      <c r="D59" s="42">
        <v>9.5</v>
      </c>
      <c r="E59" s="45">
        <v>9.5</v>
      </c>
    </row>
    <row r="60" spans="1:7" x14ac:dyDescent="0.25">
      <c r="A60" s="27" t="s">
        <v>84</v>
      </c>
      <c r="B60" s="44"/>
      <c r="C60" s="42"/>
      <c r="D60" s="42">
        <v>37.799999999999997</v>
      </c>
      <c r="E60" s="45">
        <v>37.799999999999997</v>
      </c>
    </row>
    <row r="61" spans="1:7" x14ac:dyDescent="0.25">
      <c r="A61" s="27" t="s">
        <v>84</v>
      </c>
      <c r="B61" s="44"/>
      <c r="C61" s="42"/>
      <c r="D61" s="42">
        <v>440.84</v>
      </c>
      <c r="E61" s="45">
        <v>440.84</v>
      </c>
    </row>
    <row r="62" spans="1:7" x14ac:dyDescent="0.25">
      <c r="A62" s="27"/>
      <c r="B62" s="45">
        <v>4560</v>
      </c>
      <c r="C62" s="42">
        <v>4560</v>
      </c>
      <c r="D62" s="42"/>
      <c r="E62" s="45"/>
    </row>
    <row r="63" spans="1:7" x14ac:dyDescent="0.25">
      <c r="A63" s="27" t="s">
        <v>85</v>
      </c>
      <c r="B63" s="44"/>
      <c r="C63" s="42"/>
      <c r="D63" s="42">
        <v>112.82</v>
      </c>
      <c r="E63" s="45">
        <v>112.82</v>
      </c>
    </row>
    <row r="64" spans="1:7" x14ac:dyDescent="0.25">
      <c r="A64" s="27" t="s">
        <v>85</v>
      </c>
      <c r="B64" s="44"/>
      <c r="C64" s="42"/>
      <c r="D64" s="42">
        <v>5.38</v>
      </c>
      <c r="E64" s="45">
        <v>5.38</v>
      </c>
    </row>
    <row r="65" spans="1:5" x14ac:dyDescent="0.25">
      <c r="A65" s="27" t="s">
        <v>85</v>
      </c>
      <c r="B65" s="44"/>
      <c r="C65" s="42"/>
      <c r="D65" s="42">
        <v>25</v>
      </c>
      <c r="E65" s="45">
        <v>25</v>
      </c>
    </row>
    <row r="66" spans="1:5" x14ac:dyDescent="0.25">
      <c r="A66" s="27" t="s">
        <v>86</v>
      </c>
      <c r="B66" s="44"/>
      <c r="C66" s="42"/>
      <c r="D66" s="42">
        <v>84.7</v>
      </c>
      <c r="E66" s="45">
        <v>84.7</v>
      </c>
    </row>
    <row r="67" spans="1:5" x14ac:dyDescent="0.25">
      <c r="A67" s="27" t="s">
        <v>87</v>
      </c>
      <c r="B67" s="44"/>
      <c r="C67" s="42"/>
      <c r="D67" s="42">
        <v>179.52</v>
      </c>
      <c r="E67" s="45">
        <v>179.52</v>
      </c>
    </row>
    <row r="68" spans="1:5" x14ac:dyDescent="0.25">
      <c r="A68" s="27" t="s">
        <v>88</v>
      </c>
      <c r="B68" s="44"/>
      <c r="C68" s="42"/>
      <c r="D68" s="42">
        <v>119.18</v>
      </c>
      <c r="E68" s="45">
        <v>119.18</v>
      </c>
    </row>
    <row r="69" spans="1:5" x14ac:dyDescent="0.25">
      <c r="A69" s="27" t="s">
        <v>88</v>
      </c>
      <c r="B69" s="44"/>
      <c r="C69" s="42"/>
      <c r="D69" s="42">
        <v>35</v>
      </c>
      <c r="E69" s="45">
        <v>35</v>
      </c>
    </row>
    <row r="70" spans="1:5" x14ac:dyDescent="0.25">
      <c r="A70" s="27" t="s">
        <v>89</v>
      </c>
      <c r="B70" s="44"/>
      <c r="C70" s="42"/>
      <c r="D70" s="42">
        <v>227.68</v>
      </c>
      <c r="E70" s="45">
        <v>227.68</v>
      </c>
    </row>
    <row r="71" spans="1:5" x14ac:dyDescent="0.25">
      <c r="A71" s="27" t="s">
        <v>90</v>
      </c>
      <c r="B71" s="44"/>
      <c r="C71" s="42"/>
      <c r="D71" s="42">
        <v>795</v>
      </c>
      <c r="E71" s="45">
        <v>795</v>
      </c>
    </row>
    <row r="72" spans="1:5" x14ac:dyDescent="0.25">
      <c r="A72" s="27" t="s">
        <v>91</v>
      </c>
      <c r="B72" s="44"/>
      <c r="C72" s="42"/>
      <c r="D72" s="42">
        <v>57.5</v>
      </c>
      <c r="E72" s="45">
        <v>57.5</v>
      </c>
    </row>
    <row r="73" spans="1:5" x14ac:dyDescent="0.25">
      <c r="A73" s="27" t="s">
        <v>92</v>
      </c>
      <c r="B73" s="44"/>
      <c r="C73" s="42"/>
      <c r="D73" s="42">
        <v>3286.6</v>
      </c>
      <c r="E73" s="45">
        <v>3286.6</v>
      </c>
    </row>
    <row r="74" spans="1:5" x14ac:dyDescent="0.25">
      <c r="A74" s="27" t="s">
        <v>93</v>
      </c>
      <c r="B74" s="44"/>
      <c r="C74" s="42"/>
      <c r="D74" s="42">
        <v>834.9</v>
      </c>
      <c r="E74" s="45">
        <v>834.9</v>
      </c>
    </row>
    <row r="75" spans="1:5" x14ac:dyDescent="0.25">
      <c r="A75" s="27" t="s">
        <v>94</v>
      </c>
      <c r="B75" s="44"/>
      <c r="C75" s="42"/>
      <c r="D75" s="42">
        <v>6.36</v>
      </c>
      <c r="E75" s="45">
        <v>6.36</v>
      </c>
    </row>
    <row r="76" spans="1:5" x14ac:dyDescent="0.25">
      <c r="A76" s="27" t="s">
        <v>95</v>
      </c>
      <c r="B76" s="44"/>
      <c r="C76" s="42"/>
      <c r="D76" s="42">
        <v>36</v>
      </c>
      <c r="E76" s="45">
        <v>36</v>
      </c>
    </row>
    <row r="77" spans="1:5" x14ac:dyDescent="0.25">
      <c r="A77" s="27" t="s">
        <v>95</v>
      </c>
      <c r="B77" s="44"/>
      <c r="C77" s="42"/>
      <c r="D77" s="42">
        <v>27.8</v>
      </c>
      <c r="E77" s="45">
        <v>27.8</v>
      </c>
    </row>
    <row r="78" spans="1:5" x14ac:dyDescent="0.25">
      <c r="A78" s="27" t="s">
        <v>96</v>
      </c>
      <c r="B78" s="44"/>
      <c r="C78" s="42"/>
      <c r="D78" s="42">
        <v>80.010000000000005</v>
      </c>
      <c r="E78" s="45">
        <v>80.010000000000005</v>
      </c>
    </row>
    <row r="79" spans="1:5" x14ac:dyDescent="0.25">
      <c r="A79" s="27" t="s">
        <v>95</v>
      </c>
      <c r="B79" s="44"/>
      <c r="C79" s="42"/>
      <c r="D79" s="42">
        <v>35.76</v>
      </c>
      <c r="E79" s="45">
        <v>35.76</v>
      </c>
    </row>
    <row r="80" spans="1:5" x14ac:dyDescent="0.25">
      <c r="A80" s="27" t="s">
        <v>75</v>
      </c>
      <c r="B80" s="44"/>
      <c r="C80" s="42"/>
      <c r="D80" s="42">
        <v>79972.759999999995</v>
      </c>
      <c r="E80" s="45">
        <v>79972.759999999995</v>
      </c>
    </row>
    <row r="81" spans="1:6" x14ac:dyDescent="0.25">
      <c r="A81" s="27" t="s">
        <v>75</v>
      </c>
      <c r="B81" s="44"/>
      <c r="C81" s="42"/>
      <c r="D81" s="42">
        <v>5055</v>
      </c>
      <c r="E81" s="45">
        <v>5055</v>
      </c>
    </row>
    <row r="82" spans="1:6" x14ac:dyDescent="0.25">
      <c r="A82" s="27"/>
      <c r="B82" s="44"/>
      <c r="C82" s="42"/>
      <c r="D82" s="42"/>
      <c r="E82" s="45"/>
    </row>
    <row r="83" spans="1:6" x14ac:dyDescent="0.25">
      <c r="A83" s="27"/>
      <c r="B83" s="44"/>
      <c r="C83" s="42"/>
      <c r="D83" s="47"/>
      <c r="E83" s="45">
        <v>65.88</v>
      </c>
      <c r="F83" s="41" t="s">
        <v>100</v>
      </c>
    </row>
    <row r="84" spans="1:6" x14ac:dyDescent="0.25">
      <c r="A84" s="36"/>
      <c r="B84" s="37">
        <f>SUM(B4:B83)</f>
        <v>222971.95</v>
      </c>
      <c r="C84" s="39">
        <f>SUM(C4:C83)</f>
        <v>226471.95</v>
      </c>
      <c r="D84" s="39">
        <f>SUM(D4:D81)</f>
        <v>161445.49</v>
      </c>
      <c r="E84" s="40">
        <f>SUM(E4:E83)</f>
        <v>153629.78999999998</v>
      </c>
      <c r="F84" s="9"/>
    </row>
    <row r="85" spans="1:6" x14ac:dyDescent="0.25">
      <c r="A85" s="35"/>
      <c r="C85" s="10"/>
      <c r="D85" s="10"/>
    </row>
    <row r="86" spans="1:6" x14ac:dyDescent="0.25">
      <c r="A86" s="29"/>
      <c r="B86" s="2"/>
      <c r="C86" s="10"/>
      <c r="D86" s="10"/>
      <c r="E86" s="10"/>
    </row>
  </sheetData>
  <mergeCells count="1">
    <mergeCell ref="A1:E1"/>
  </mergeCells>
  <pageMargins left="0.7" right="0.7" top="0.75" bottom="0.75" header="0.3" footer="0.3"/>
  <pageSetup paperSize="9" scale="6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Uitgaven-Dépenses 2018</vt:lpstr>
      <vt:lpstr>Bijdragen-contributions 2018</vt:lpstr>
      <vt:lpstr>Kasboek-livre de caisse</vt:lpstr>
      <vt:lpstr>'Kasboek-livre de caisse'!Zone_d_impression</vt:lpstr>
      <vt:lpstr>'Uitgaven-Dépenses 2018'!Zone_d_impression</vt:lpstr>
    </vt:vector>
  </TitlesOfParts>
  <Company>FOD Justitie / SPF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Bourgeois Anne</dc:creator>
  <cp:lastModifiedBy>Bourgeois Anne</cp:lastModifiedBy>
  <cp:lastPrinted>2019-10-31T10:03:29Z</cp:lastPrinted>
  <dcterms:created xsi:type="dcterms:W3CDTF">2018-02-26T12:04:11Z</dcterms:created>
  <dcterms:modified xsi:type="dcterms:W3CDTF">2019-12-10T15:45:53Z</dcterms:modified>
</cp:coreProperties>
</file>